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embeddings/oleObject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110" yWindow="2235" windowWidth="18045" windowHeight="13620"/>
  </bookViews>
  <sheets>
    <sheet name="종합장" sheetId="18" r:id="rId1"/>
    <sheet name="견적의뢰서" sheetId="19" r:id="rId2"/>
    <sheet name="견적서" sheetId="2" r:id="rId3"/>
    <sheet name="Quotation" sheetId="10" r:id="rId4"/>
    <sheet name="거래명세서" sheetId="11" r:id="rId5"/>
    <sheet name="INVOICE" sheetId="12" r:id="rId6"/>
    <sheet name="인수증" sheetId="13" r:id="rId7"/>
    <sheet name="DO" sheetId="14" r:id="rId8"/>
    <sheet name="발주서" sheetId="15" r:id="rId9"/>
  </sheets>
  <definedNames>
    <definedName name="_xlnm.Print_Area" localSheetId="4">거래명세서!$A$1:$G$30</definedName>
    <definedName name="_xlnm.Print_Area" localSheetId="2">견적서!$A$1:$G$30</definedName>
    <definedName name="_xlnm.Print_Area" localSheetId="1">견적의뢰서!$A$1:$G$25</definedName>
    <definedName name="_xlnm.Print_Area" localSheetId="8">발주서!$A$1:$G$28</definedName>
    <definedName name="_xlnm.Print_Area" localSheetId="6">인수증!$A$1:$F$26</definedName>
    <definedName name="_xlnm.Print_Area" localSheetId="0">종합장!$A$1:$G$26</definedName>
  </definedNames>
  <calcPr calcId="144525"/>
</workbook>
</file>

<file path=xl/calcChain.xml><?xml version="1.0" encoding="utf-8"?>
<calcChain xmlns="http://schemas.openxmlformats.org/spreadsheetml/2006/main">
  <c r="J12" i="18" l="1"/>
  <c r="H12" i="18" l="1"/>
  <c r="H13" i="18"/>
  <c r="H14" i="18"/>
  <c r="H15" i="18"/>
  <c r="H16" i="18"/>
  <c r="J13" i="18"/>
  <c r="J14" i="18"/>
  <c r="J15" i="18"/>
  <c r="P15" i="18" s="1"/>
  <c r="Q15" i="18" s="1"/>
  <c r="K15" i="18"/>
  <c r="J16" i="18"/>
  <c r="K13" i="18" l="1"/>
  <c r="L13" i="18" s="1"/>
  <c r="P13" i="18"/>
  <c r="Q13" i="18" s="1"/>
  <c r="K14" i="18"/>
  <c r="L14" i="18" s="1"/>
  <c r="P14" i="18"/>
  <c r="Q14" i="18" s="1"/>
  <c r="K16" i="18"/>
  <c r="L16" i="18" s="1"/>
  <c r="M16" i="18" s="1"/>
  <c r="P16" i="18"/>
  <c r="Q16" i="18" s="1"/>
  <c r="L15" i="18"/>
  <c r="K12" i="18"/>
  <c r="L12" i="18" s="1"/>
  <c r="M12" i="18" s="1"/>
  <c r="P12" i="18"/>
  <c r="Q12" i="18" s="1"/>
  <c r="Q18" i="18" s="1"/>
  <c r="M14" i="18"/>
  <c r="N14" i="18"/>
  <c r="N16" i="18"/>
  <c r="N13" i="18"/>
  <c r="M13" i="18"/>
  <c r="M15" i="18"/>
  <c r="N15" i="18"/>
  <c r="H18" i="18"/>
  <c r="G15" i="2"/>
  <c r="G16" i="2"/>
  <c r="G17" i="2"/>
  <c r="N12" i="18" l="1"/>
  <c r="K18" i="18"/>
  <c r="N18" i="18" l="1"/>
  <c r="M18" i="18"/>
  <c r="L18" i="18"/>
  <c r="G18" i="2" l="1"/>
  <c r="G20" i="15" l="1"/>
  <c r="G18" i="15"/>
  <c r="G17" i="15"/>
  <c r="G16" i="15"/>
  <c r="G15" i="15"/>
  <c r="G14" i="15"/>
  <c r="G18" i="12"/>
  <c r="G17" i="12"/>
  <c r="G16" i="12"/>
  <c r="G15" i="12"/>
  <c r="G14" i="12"/>
  <c r="G20" i="12" s="1"/>
  <c r="G18" i="11"/>
  <c r="G17" i="11"/>
  <c r="G16" i="11"/>
  <c r="G15" i="11"/>
  <c r="G14" i="11"/>
  <c r="G20" i="11" s="1"/>
  <c r="G18" i="10"/>
  <c r="G17" i="10"/>
  <c r="G16" i="10"/>
  <c r="G15" i="10"/>
  <c r="G14" i="10"/>
  <c r="G14" i="2"/>
  <c r="G20" i="2" s="1"/>
  <c r="G21" i="2" s="1"/>
  <c r="G22" i="2" s="1"/>
  <c r="G21" i="11" l="1"/>
  <c r="G22" i="11" s="1"/>
  <c r="G20" i="10"/>
</calcChain>
</file>

<file path=xl/sharedStrings.xml><?xml version="1.0" encoding="utf-8"?>
<sst xmlns="http://schemas.openxmlformats.org/spreadsheetml/2006/main" count="324" uniqueCount="106">
  <si>
    <t>받으심 :</t>
    <phoneticPr fontId="2" type="noConversion"/>
  </si>
  <si>
    <t>담당자 :</t>
    <phoneticPr fontId="2" type="noConversion"/>
  </si>
  <si>
    <t>지급 조건 :</t>
    <phoneticPr fontId="2" type="noConversion"/>
  </si>
  <si>
    <t>참고 사항 :</t>
    <phoneticPr fontId="2" type="noConversion"/>
  </si>
  <si>
    <t>납기일     :</t>
    <phoneticPr fontId="2" type="noConversion"/>
  </si>
  <si>
    <t>제  목 :</t>
    <phoneticPr fontId="2" type="noConversion"/>
  </si>
  <si>
    <t>판매회사 1</t>
    <phoneticPr fontId="2" type="noConversion"/>
  </si>
  <si>
    <t>홍길동 대리님</t>
    <phoneticPr fontId="2" type="noConversion"/>
  </si>
  <si>
    <t>M/V ZODDDIK</t>
    <phoneticPr fontId="2" type="noConversion"/>
  </si>
  <si>
    <t>일시 :</t>
    <phoneticPr fontId="2" type="noConversion"/>
  </si>
  <si>
    <t>문서번호 :</t>
    <phoneticPr fontId="2" type="noConversion"/>
  </si>
  <si>
    <t>상대문서번호:</t>
    <phoneticPr fontId="2" type="noConversion"/>
  </si>
  <si>
    <t>번호</t>
    <phoneticPr fontId="2" type="noConversion"/>
  </si>
  <si>
    <t>코드번호</t>
    <phoneticPr fontId="2" type="noConversion"/>
  </si>
  <si>
    <t>수량</t>
    <phoneticPr fontId="2" type="noConversion"/>
  </si>
  <si>
    <t>단위</t>
    <phoneticPr fontId="2" type="noConversion"/>
  </si>
  <si>
    <t>단가</t>
    <phoneticPr fontId="2" type="noConversion"/>
  </si>
  <si>
    <t>합계</t>
    <phoneticPr fontId="2" type="noConversion"/>
  </si>
  <si>
    <t xml:space="preserve">  내  용</t>
    <phoneticPr fontId="2" type="noConversion"/>
  </si>
  <si>
    <t>타</t>
    <phoneticPr fontId="2" type="noConversion"/>
  </si>
  <si>
    <t>BTL</t>
    <phoneticPr fontId="2" type="noConversion"/>
  </si>
  <si>
    <t>BOX</t>
    <phoneticPr fontId="2" type="noConversion"/>
  </si>
  <si>
    <t>BR</t>
    <phoneticPr fontId="2" type="noConversion"/>
  </si>
  <si>
    <t xml:space="preserve">합계 (부가세 별도) </t>
    <phoneticPr fontId="2" type="noConversion"/>
  </si>
  <si>
    <t>부가세</t>
    <phoneticPr fontId="2" type="noConversion"/>
  </si>
  <si>
    <t xml:space="preserve">합 계 (부가세 포함) </t>
    <phoneticPr fontId="2" type="noConversion"/>
  </si>
  <si>
    <t>GLOVES WORKING COTTON ORDINARY</t>
  </si>
  <si>
    <t>MANILA ROPE 3-STR.  3-3/4"CIR ( D= 30 MM )x 200 M</t>
  </si>
  <si>
    <t>INFLATABLE LIFERAFT, THROW-OVER TY, FOR  6 MEN</t>
  </si>
  <si>
    <t>ROUND PAINT BRUSH,  16 MM DIAM</t>
  </si>
  <si>
    <t>SOCKET FOR HAND WRENCH,  6-POINT  19 MM/SQ DR. x 19 MM</t>
  </si>
  <si>
    <t>CL</t>
    <phoneticPr fontId="2" type="noConversion"/>
  </si>
  <si>
    <t>SP-231120-01</t>
    <phoneticPr fontId="2" type="noConversion"/>
  </si>
  <si>
    <t>ABC-231120-01</t>
    <phoneticPr fontId="2" type="noConversion"/>
  </si>
  <si>
    <t>담당자 : 김 갑순</t>
    <phoneticPr fontId="2" type="noConversion"/>
  </si>
  <si>
    <t xml:space="preserve">         견    적      서</t>
    <phoneticPr fontId="2" type="noConversion"/>
  </si>
  <si>
    <t>TO  :</t>
    <phoneticPr fontId="2" type="noConversion"/>
  </si>
  <si>
    <t>ATTN :</t>
    <phoneticPr fontId="2" type="noConversion"/>
  </si>
  <si>
    <t>RE :</t>
    <phoneticPr fontId="2" type="noConversion"/>
  </si>
  <si>
    <t>DATE :</t>
    <phoneticPr fontId="2" type="noConversion"/>
  </si>
  <si>
    <t>REF. NO. :</t>
    <phoneticPr fontId="2" type="noConversion"/>
  </si>
  <si>
    <t>Y. REF.NO.:</t>
    <phoneticPr fontId="2" type="noConversion"/>
  </si>
  <si>
    <t>DEL.DATE :</t>
    <phoneticPr fontId="2" type="noConversion"/>
  </si>
  <si>
    <t>PAYMENT :</t>
    <phoneticPr fontId="2" type="noConversion"/>
  </si>
  <si>
    <t>REMARK :</t>
    <phoneticPr fontId="2" type="noConversion"/>
  </si>
  <si>
    <t>No</t>
    <phoneticPr fontId="2" type="noConversion"/>
  </si>
  <si>
    <t>CODE</t>
    <phoneticPr fontId="2" type="noConversion"/>
  </si>
  <si>
    <t xml:space="preserve"> DESCRIPTION</t>
    <phoneticPr fontId="2" type="noConversion"/>
  </si>
  <si>
    <t>Q'TY</t>
    <phoneticPr fontId="2" type="noConversion"/>
  </si>
  <si>
    <t>UT</t>
    <phoneticPr fontId="2" type="noConversion"/>
  </si>
  <si>
    <t>U/PRI</t>
    <phoneticPr fontId="2" type="noConversion"/>
  </si>
  <si>
    <t>AMOUNT</t>
    <phoneticPr fontId="2" type="noConversion"/>
  </si>
  <si>
    <t>UNIT : US$</t>
    <phoneticPr fontId="2" type="noConversion"/>
  </si>
  <si>
    <t>TOTAL</t>
    <phoneticPr fontId="2" type="noConversion"/>
  </si>
  <si>
    <t>P.IN CHARGE : K.H.S</t>
    <phoneticPr fontId="2" type="noConversion"/>
  </si>
  <si>
    <t xml:space="preserve">         QUOTATION</t>
    <phoneticPr fontId="2" type="noConversion"/>
  </si>
  <si>
    <t>ABC MARINE CO.,LTD</t>
    <phoneticPr fontId="2" type="noConversion"/>
  </si>
  <si>
    <t>Mr. Brown</t>
    <phoneticPr fontId="2" type="noConversion"/>
  </si>
  <si>
    <t xml:space="preserve">         거 래 명 세 서</t>
    <phoneticPr fontId="2" type="noConversion"/>
  </si>
  <si>
    <t>결제 계좌</t>
    <phoneticPr fontId="2" type="noConversion"/>
  </si>
  <si>
    <t>기업은행</t>
    <phoneticPr fontId="2" type="noConversion"/>
  </si>
  <si>
    <t>099-021123-04-107</t>
    <phoneticPr fontId="2" type="noConversion"/>
  </si>
  <si>
    <t xml:space="preserve">스페이스 마린 </t>
    <phoneticPr fontId="2" type="noConversion"/>
  </si>
  <si>
    <t xml:space="preserve">         INVOICE</t>
    <phoneticPr fontId="2" type="noConversion"/>
  </si>
  <si>
    <t>BANK NAME : INDUSTRIAL BANK OF KOREA, YOUNG-DO BRANCH</t>
  </si>
  <si>
    <t xml:space="preserve">         인 수 증</t>
    <phoneticPr fontId="2" type="noConversion"/>
  </si>
  <si>
    <t xml:space="preserve">인수자 </t>
    <phoneticPr fontId="2" type="noConversion"/>
  </si>
  <si>
    <t>선장</t>
    <phoneticPr fontId="2" type="noConversion"/>
  </si>
  <si>
    <t>참  고</t>
    <phoneticPr fontId="2" type="noConversion"/>
  </si>
  <si>
    <t xml:space="preserve">        DELIVERY ORDER</t>
    <phoneticPr fontId="2" type="noConversion"/>
  </si>
  <si>
    <t>RECEIVE</t>
    <phoneticPr fontId="2" type="noConversion"/>
  </si>
  <si>
    <t>CAPTAIN</t>
    <phoneticPr fontId="2" type="noConversion"/>
  </si>
  <si>
    <t>ADDRESS : 131, 1GA, DAEGYO-DONG,YOUNGDO-GU, BUSAN, KOREA</t>
    <phoneticPr fontId="2" type="noConversion"/>
  </si>
  <si>
    <t>SWIFT : IBOKRRR</t>
    <phoneticPr fontId="2" type="noConversion"/>
  </si>
  <si>
    <t>BENEFICIARY : SPACE-MARINE</t>
    <phoneticPr fontId="2" type="noConversion"/>
  </si>
  <si>
    <t>ACCOUNT NO : 099-0652552-56-00023</t>
    <phoneticPr fontId="2" type="noConversion"/>
  </si>
  <si>
    <t xml:space="preserve">         발  주  서</t>
    <phoneticPr fontId="2" type="noConversion"/>
  </si>
  <si>
    <t>선  명 :</t>
    <phoneticPr fontId="2" type="noConversion"/>
  </si>
  <si>
    <t>납품 장소 :</t>
    <phoneticPr fontId="2" type="noConversion"/>
  </si>
  <si>
    <t xml:space="preserve">합 계 </t>
    <phoneticPr fontId="2" type="noConversion"/>
  </si>
  <si>
    <t>구매회사 1</t>
    <phoneticPr fontId="2" type="noConversion"/>
  </si>
  <si>
    <t>종합장</t>
    <phoneticPr fontId="2" type="noConversion"/>
  </si>
  <si>
    <t>구매처</t>
    <phoneticPr fontId="2" type="noConversion"/>
  </si>
  <si>
    <t>구매1</t>
    <phoneticPr fontId="2" type="noConversion"/>
  </si>
  <si>
    <t>구매2</t>
    <phoneticPr fontId="2" type="noConversion"/>
  </si>
  <si>
    <t>구매3</t>
    <phoneticPr fontId="2" type="noConversion"/>
  </si>
  <si>
    <t>구매단가</t>
    <phoneticPr fontId="2" type="noConversion"/>
  </si>
  <si>
    <t>마진</t>
    <phoneticPr fontId="2" type="noConversion"/>
  </si>
  <si>
    <t>판매단가</t>
    <phoneticPr fontId="2" type="noConversion"/>
  </si>
  <si>
    <t>구매합</t>
    <phoneticPr fontId="2" type="noConversion"/>
  </si>
  <si>
    <t>판매합</t>
    <phoneticPr fontId="2" type="noConversion"/>
  </si>
  <si>
    <t>이윤</t>
    <phoneticPr fontId="2" type="noConversion"/>
  </si>
  <si>
    <t>이윤%1</t>
    <phoneticPr fontId="2" type="noConversion"/>
  </si>
  <si>
    <t>이윤%2</t>
    <phoneticPr fontId="2" type="noConversion"/>
  </si>
  <si>
    <t xml:space="preserve">         견적 의뢰서 </t>
    <phoneticPr fontId="2" type="noConversion"/>
  </si>
  <si>
    <t>참고</t>
    <phoneticPr fontId="2" type="noConversion"/>
  </si>
  <si>
    <t>하기와 같이 견적 문의 드립니다.</t>
    <phoneticPr fontId="2" type="noConversion"/>
  </si>
  <si>
    <t>기타 궁금하신 내용이 있으면 언제라도 연락 주세요</t>
    <phoneticPr fontId="2" type="noConversion"/>
  </si>
  <si>
    <t xml:space="preserve">가격과 납기를 부탁 드립니다. </t>
    <phoneticPr fontId="2" type="noConversion"/>
  </si>
  <si>
    <t>환율</t>
    <phoneticPr fontId="2" type="noConversion"/>
  </si>
  <si>
    <t>판매단가$</t>
    <phoneticPr fontId="2" type="noConversion"/>
  </si>
  <si>
    <t>판매합$</t>
    <phoneticPr fontId="2" type="noConversion"/>
  </si>
  <si>
    <t>REMARK</t>
    <phoneticPr fontId="2" type="noConversion"/>
  </si>
  <si>
    <t>타</t>
    <phoneticPr fontId="2" type="noConversion"/>
  </si>
  <si>
    <t>통상결재</t>
    <phoneticPr fontId="2" type="noConversion"/>
  </si>
  <si>
    <t>일달 말까지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</si>
</sst>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;[Red]\-#,##0\ "/>
    <numFmt numFmtId="177" formatCode="#,##0.00_ ;[Red]\-#,##0.00\ "/>
    <numFmt numFmtId="178" formatCode="_-* #,##0.0_-;\-* #,##0.0_-;_-* &quot;-&quot;_-;_-@_-"/>
    <numFmt numFmtId="179" formatCode="_-* #,##0.00_-;\-* #,##0.0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b/>
      <sz val="22"/>
      <name val="굴림"/>
      <family val="3"/>
      <charset val="129"/>
    </font>
    <font>
      <i/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0" fontId="4" fillId="0" borderId="0" xfId="2" applyFont="1"/>
    <xf numFmtId="0" fontId="4" fillId="0" borderId="0" xfId="2" applyFont="1" applyAlignment="1"/>
    <xf numFmtId="0" fontId="5" fillId="0" borderId="0" xfId="2" applyFont="1" applyAlignment="1"/>
    <xf numFmtId="0" fontId="6" fillId="0" borderId="0" xfId="2" applyFont="1"/>
    <xf numFmtId="0" fontId="7" fillId="0" borderId="1" xfId="2" applyFont="1" applyBorder="1"/>
    <xf numFmtId="0" fontId="7" fillId="0" borderId="1" xfId="2" applyFont="1" applyBorder="1" applyAlignment="1">
      <alignment horizontal="center"/>
    </xf>
    <xf numFmtId="0" fontId="7" fillId="0" borderId="1" xfId="2" applyFont="1" applyBorder="1" applyAlignment="1">
      <alignment horizontal="right"/>
    </xf>
    <xf numFmtId="0" fontId="4" fillId="0" borderId="0" xfId="2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2" applyFont="1" applyAlignment="1">
      <alignment vertical="center" wrapText="1"/>
    </xf>
    <xf numFmtId="0" fontId="4" fillId="0" borderId="0" xfId="2" applyFont="1" applyAlignment="1">
      <alignment horizontal="center" vertical="center" wrapText="1"/>
    </xf>
    <xf numFmtId="176" fontId="4" fillId="0" borderId="0" xfId="1" applyNumberFormat="1" applyFont="1" applyAlignment="1">
      <alignment vertical="center" wrapText="1"/>
    </xf>
    <xf numFmtId="176" fontId="8" fillId="0" borderId="0" xfId="0" applyNumberFormat="1" applyFont="1" applyAlignment="1">
      <alignment horizontal="left" vertical="top" wrapText="1"/>
    </xf>
    <xf numFmtId="176" fontId="8" fillId="0" borderId="2" xfId="1" applyNumberFormat="1" applyFont="1" applyBorder="1">
      <alignment vertical="center"/>
    </xf>
    <xf numFmtId="176" fontId="8" fillId="0" borderId="0" xfId="1" applyNumberFormat="1" applyFont="1">
      <alignment vertical="center"/>
    </xf>
    <xf numFmtId="176" fontId="8" fillId="0" borderId="1" xfId="1" applyNumberFormat="1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top" wrapText="1"/>
    </xf>
    <xf numFmtId="0" fontId="8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0" xfId="2" applyFont="1" applyFill="1" applyAlignment="1">
      <alignment horizontal="left" wrapText="1"/>
    </xf>
    <xf numFmtId="0" fontId="9" fillId="0" borderId="0" xfId="2" applyFont="1" applyFill="1" applyAlignment="1">
      <alignment horizontal="left"/>
    </xf>
    <xf numFmtId="14" fontId="4" fillId="0" borderId="0" xfId="2" applyNumberFormat="1" applyFont="1" applyAlignment="1">
      <alignment horizontal="left"/>
    </xf>
    <xf numFmtId="177" fontId="4" fillId="0" borderId="0" xfId="1" applyNumberFormat="1" applyFont="1" applyAlignment="1">
      <alignment vertical="center" wrapText="1"/>
    </xf>
    <xf numFmtId="177" fontId="8" fillId="0" borderId="0" xfId="0" applyNumberFormat="1" applyFont="1" applyAlignment="1">
      <alignment horizontal="left" vertical="top" wrapText="1"/>
    </xf>
    <xf numFmtId="177" fontId="8" fillId="0" borderId="1" xfId="0" applyNumberFormat="1" applyFont="1" applyBorder="1">
      <alignment vertical="center"/>
    </xf>
    <xf numFmtId="177" fontId="8" fillId="0" borderId="1" xfId="1" applyNumberFormat="1" applyFont="1" applyBorder="1">
      <alignment vertical="center"/>
    </xf>
    <xf numFmtId="0" fontId="8" fillId="0" borderId="0" xfId="0" applyFont="1" applyFill="1" applyBorder="1">
      <alignment vertical="center"/>
    </xf>
    <xf numFmtId="0" fontId="8" fillId="0" borderId="3" xfId="0" applyFont="1" applyBorder="1" applyAlignment="1">
      <alignment horizontal="left" vertical="top" wrapText="1"/>
    </xf>
    <xf numFmtId="0" fontId="0" fillId="0" borderId="0" xfId="0" applyFill="1">
      <alignment vertical="center"/>
    </xf>
    <xf numFmtId="0" fontId="5" fillId="0" borderId="0" xfId="2" applyFont="1" applyFill="1" applyAlignment="1"/>
    <xf numFmtId="0" fontId="4" fillId="0" borderId="0" xfId="2" applyFont="1" applyFill="1"/>
    <xf numFmtId="14" fontId="4" fillId="0" borderId="0" xfId="2" applyNumberFormat="1" applyFont="1" applyFill="1"/>
    <xf numFmtId="0" fontId="7" fillId="0" borderId="1" xfId="2" applyFont="1" applyFill="1" applyBorder="1" applyAlignment="1">
      <alignment horizontal="right"/>
    </xf>
    <xf numFmtId="0" fontId="8" fillId="0" borderId="0" xfId="0" applyFont="1" applyFill="1">
      <alignment vertical="center"/>
    </xf>
    <xf numFmtId="0" fontId="4" fillId="0" borderId="0" xfId="2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top" wrapText="1"/>
    </xf>
    <xf numFmtId="0" fontId="8" fillId="0" borderId="2" xfId="0" applyFont="1" applyFill="1" applyBorder="1">
      <alignment vertical="center"/>
    </xf>
    <xf numFmtId="0" fontId="8" fillId="0" borderId="1" xfId="0" applyFont="1" applyFill="1" applyBorder="1">
      <alignment vertical="center"/>
    </xf>
    <xf numFmtId="0" fontId="6" fillId="0" borderId="0" xfId="2" applyFont="1" applyFill="1"/>
    <xf numFmtId="14" fontId="4" fillId="0" borderId="0" xfId="2" applyNumberFormat="1" applyFont="1" applyFill="1" applyAlignment="1">
      <alignment horizontal="left"/>
    </xf>
    <xf numFmtId="176" fontId="10" fillId="0" borderId="0" xfId="0" applyNumberFormat="1" applyFont="1">
      <alignment vertical="center"/>
    </xf>
    <xf numFmtId="176" fontId="0" fillId="0" borderId="0" xfId="0" applyNumberFormat="1">
      <alignment vertical="center"/>
    </xf>
    <xf numFmtId="178" fontId="0" fillId="0" borderId="0" xfId="1" applyNumberFormat="1" applyFont="1">
      <alignment vertical="center"/>
    </xf>
    <xf numFmtId="178" fontId="0" fillId="0" borderId="0" xfId="1" applyNumberFormat="1" applyFont="1" applyFill="1">
      <alignment vertical="center"/>
    </xf>
    <xf numFmtId="178" fontId="7" fillId="0" borderId="1" xfId="1" applyNumberFormat="1" applyFont="1" applyBorder="1" applyAlignment="1">
      <alignment horizontal="right"/>
    </xf>
    <xf numFmtId="178" fontId="8" fillId="0" borderId="0" xfId="1" applyNumberFormat="1" applyFont="1">
      <alignment vertical="center"/>
    </xf>
    <xf numFmtId="178" fontId="4" fillId="0" borderId="0" xfId="1" applyNumberFormat="1" applyFont="1" applyAlignment="1">
      <alignment vertical="center" wrapText="1"/>
    </xf>
    <xf numFmtId="178" fontId="0" fillId="0" borderId="0" xfId="1" applyNumberFormat="1" applyFont="1" applyAlignment="1">
      <alignment horizontal="left" vertical="top" wrapText="1"/>
    </xf>
    <xf numFmtId="178" fontId="8" fillId="0" borderId="1" xfId="1" applyNumberFormat="1" applyFont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Fill="1" applyBorder="1" applyAlignment="1">
      <alignment horizontal="center" vertical="center"/>
    </xf>
    <xf numFmtId="41" fontId="0" fillId="0" borderId="4" xfId="1" applyFont="1" applyFill="1" applyBorder="1" applyAlignment="1">
      <alignment horizontal="center" vertical="center"/>
    </xf>
    <xf numFmtId="179" fontId="4" fillId="0" borderId="0" xfId="1" applyNumberFormat="1" applyFont="1" applyAlignment="1">
      <alignment vertical="center" wrapText="1"/>
    </xf>
    <xf numFmtId="179" fontId="8" fillId="0" borderId="1" xfId="1" applyNumberFormat="1" applyFont="1" applyBorder="1">
      <alignment vertical="center"/>
    </xf>
    <xf numFmtId="177" fontId="8" fillId="0" borderId="3" xfId="0" applyNumberFormat="1" applyFont="1" applyBorder="1" applyAlignment="1">
      <alignment horizontal="left" vertical="top" wrapText="1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47626</xdr:rowOff>
    </xdr:from>
    <xdr:to>
      <xdr:col>6</xdr:col>
      <xdr:colOff>1058865</xdr:colOff>
      <xdr:row>0</xdr:row>
      <xdr:rowOff>952500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47626"/>
          <a:ext cx="6440491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19</xdr:row>
          <xdr:rowOff>114300</xdr:rowOff>
        </xdr:from>
        <xdr:to>
          <xdr:col>6</xdr:col>
          <xdr:colOff>952500</xdr:colOff>
          <xdr:row>24</xdr:row>
          <xdr:rowOff>47625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47626</xdr:rowOff>
    </xdr:from>
    <xdr:to>
      <xdr:col>6</xdr:col>
      <xdr:colOff>1068390</xdr:colOff>
      <xdr:row>0</xdr:row>
      <xdr:rowOff>952500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47626"/>
          <a:ext cx="6440491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24</xdr:row>
          <xdr:rowOff>114300</xdr:rowOff>
        </xdr:from>
        <xdr:to>
          <xdr:col>6</xdr:col>
          <xdr:colOff>952500</xdr:colOff>
          <xdr:row>29</xdr:row>
          <xdr:rowOff>47625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47626</xdr:rowOff>
    </xdr:from>
    <xdr:to>
      <xdr:col>6</xdr:col>
      <xdr:colOff>685800</xdr:colOff>
      <xdr:row>0</xdr:row>
      <xdr:rowOff>1504950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47626"/>
          <a:ext cx="6162676" cy="1457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22</xdr:row>
          <xdr:rowOff>114300</xdr:rowOff>
        </xdr:from>
        <xdr:to>
          <xdr:col>6</xdr:col>
          <xdr:colOff>723900</xdr:colOff>
          <xdr:row>27</xdr:row>
          <xdr:rowOff>47625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47626</xdr:rowOff>
    </xdr:from>
    <xdr:to>
      <xdr:col>6</xdr:col>
      <xdr:colOff>1058865</xdr:colOff>
      <xdr:row>0</xdr:row>
      <xdr:rowOff>952500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47626"/>
          <a:ext cx="6440491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24</xdr:row>
          <xdr:rowOff>114300</xdr:rowOff>
        </xdr:from>
        <xdr:to>
          <xdr:col>6</xdr:col>
          <xdr:colOff>952500</xdr:colOff>
          <xdr:row>29</xdr:row>
          <xdr:rowOff>47625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47626</xdr:rowOff>
    </xdr:from>
    <xdr:to>
      <xdr:col>6</xdr:col>
      <xdr:colOff>685800</xdr:colOff>
      <xdr:row>0</xdr:row>
      <xdr:rowOff>1504950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47626"/>
          <a:ext cx="6162676" cy="1457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22</xdr:row>
          <xdr:rowOff>114300</xdr:rowOff>
        </xdr:from>
        <xdr:to>
          <xdr:col>6</xdr:col>
          <xdr:colOff>723900</xdr:colOff>
          <xdr:row>27</xdr:row>
          <xdr:rowOff>47625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47626</xdr:rowOff>
    </xdr:from>
    <xdr:to>
      <xdr:col>5</xdr:col>
      <xdr:colOff>1116015</xdr:colOff>
      <xdr:row>0</xdr:row>
      <xdr:rowOff>952500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47626"/>
          <a:ext cx="6440491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47627</xdr:rowOff>
    </xdr:from>
    <xdr:to>
      <xdr:col>5</xdr:col>
      <xdr:colOff>1133475</xdr:colOff>
      <xdr:row>0</xdr:row>
      <xdr:rowOff>1143001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47627"/>
          <a:ext cx="5962651" cy="1095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47626</xdr:rowOff>
    </xdr:from>
    <xdr:to>
      <xdr:col>6</xdr:col>
      <xdr:colOff>1058865</xdr:colOff>
      <xdr:row>0</xdr:row>
      <xdr:rowOff>952500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47626"/>
          <a:ext cx="6440491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22</xdr:row>
          <xdr:rowOff>114300</xdr:rowOff>
        </xdr:from>
        <xdr:to>
          <xdr:col>6</xdr:col>
          <xdr:colOff>952500</xdr:colOff>
          <xdr:row>27</xdr:row>
          <xdr:rowOff>47625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activeCell="J12" sqref="J12"/>
    </sheetView>
  </sheetViews>
  <sheetFormatPr defaultRowHeight="16.5" x14ac:dyDescent="0.3"/>
  <cols>
    <col min="1" max="1" width="5.75" customWidth="1"/>
    <col min="2" max="2" width="8.5" customWidth="1"/>
    <col min="3" max="3" width="37" customWidth="1"/>
    <col min="4" max="4" width="7" customWidth="1"/>
    <col min="5" max="5" width="6.25" style="30" customWidth="1"/>
    <col min="6" max="6" width="7.625" customWidth="1"/>
    <col min="7" max="7" width="12.625" customWidth="1"/>
    <col min="8" max="8" width="11.625" customWidth="1"/>
    <col min="9" max="9" width="6.25" customWidth="1"/>
    <col min="11" max="11" width="12.75" customWidth="1"/>
    <col min="12" max="12" width="12.5" customWidth="1"/>
    <col min="13" max="13" width="9.625" style="44" customWidth="1"/>
    <col min="14" max="14" width="8.375" style="44" customWidth="1"/>
    <col min="15" max="15" width="1.5" style="44" customWidth="1"/>
    <col min="17" max="17" width="12.75" customWidth="1"/>
  </cols>
  <sheetData>
    <row r="1" spans="1:17" ht="27" x14ac:dyDescent="0.3">
      <c r="A1" s="2"/>
      <c r="B1" s="2"/>
      <c r="C1" s="3" t="s">
        <v>81</v>
      </c>
      <c r="D1" s="3"/>
      <c r="E1" s="31"/>
      <c r="F1" s="3"/>
      <c r="G1" s="3"/>
    </row>
    <row r="2" spans="1:17" x14ac:dyDescent="0.15">
      <c r="A2" s="1"/>
      <c r="B2" s="1"/>
      <c r="C2" s="1"/>
      <c r="D2" s="1"/>
      <c r="E2" s="32"/>
      <c r="F2" s="1"/>
      <c r="G2" s="1"/>
    </row>
    <row r="3" spans="1:17" s="30" customFormat="1" x14ac:dyDescent="0.15">
      <c r="A3" s="32" t="s">
        <v>0</v>
      </c>
      <c r="B3" s="40"/>
      <c r="C3" s="21" t="s">
        <v>6</v>
      </c>
      <c r="E3" s="32" t="s">
        <v>9</v>
      </c>
      <c r="F3" s="35"/>
      <c r="G3" s="41">
        <v>45250</v>
      </c>
      <c r="M3" s="45"/>
      <c r="N3" s="45"/>
      <c r="O3" s="45"/>
      <c r="P3" s="53" t="s">
        <v>99</v>
      </c>
      <c r="Q3" s="54">
        <v>1250</v>
      </c>
    </row>
    <row r="4" spans="1:17" x14ac:dyDescent="0.15">
      <c r="A4" s="1" t="s">
        <v>1</v>
      </c>
      <c r="B4" s="4"/>
      <c r="C4" s="22" t="s">
        <v>7</v>
      </c>
      <c r="E4" s="32" t="s">
        <v>10</v>
      </c>
      <c r="F4" s="1"/>
      <c r="G4" s="1" t="s">
        <v>32</v>
      </c>
    </row>
    <row r="5" spans="1:17" x14ac:dyDescent="0.15">
      <c r="A5" s="1" t="s">
        <v>5</v>
      </c>
      <c r="B5" s="4"/>
      <c r="C5" s="22" t="s">
        <v>8</v>
      </c>
      <c r="E5" s="32" t="s">
        <v>11</v>
      </c>
      <c r="F5" s="1"/>
      <c r="G5" s="1" t="s">
        <v>33</v>
      </c>
    </row>
    <row r="6" spans="1:17" ht="17.25" x14ac:dyDescent="0.15">
      <c r="A6" s="1" t="s">
        <v>4</v>
      </c>
      <c r="B6" s="4"/>
      <c r="C6" s="22" t="s">
        <v>105</v>
      </c>
      <c r="D6" s="1"/>
      <c r="E6" s="33"/>
      <c r="F6" s="1"/>
      <c r="G6" s="42"/>
    </row>
    <row r="7" spans="1:17" x14ac:dyDescent="0.15">
      <c r="A7" s="1" t="s">
        <v>2</v>
      </c>
      <c r="B7" s="4"/>
      <c r="C7" s="22" t="s">
        <v>104</v>
      </c>
      <c r="D7" s="1"/>
      <c r="E7" s="32"/>
      <c r="F7" s="1"/>
      <c r="G7" s="1"/>
    </row>
    <row r="8" spans="1:17" x14ac:dyDescent="0.15">
      <c r="A8" s="1" t="s">
        <v>3</v>
      </c>
      <c r="B8" s="4"/>
      <c r="C8" s="22"/>
      <c r="D8" s="1"/>
      <c r="E8" s="32"/>
      <c r="F8" s="1"/>
      <c r="G8" s="1"/>
    </row>
    <row r="9" spans="1:17" x14ac:dyDescent="0.15">
      <c r="A9" s="1"/>
      <c r="B9" s="1"/>
      <c r="C9" s="1"/>
      <c r="D9" s="1"/>
      <c r="E9" s="32"/>
      <c r="F9" s="1"/>
      <c r="G9" s="1"/>
    </row>
    <row r="10" spans="1:17" x14ac:dyDescent="0.15">
      <c r="A10" s="5" t="s">
        <v>12</v>
      </c>
      <c r="B10" s="6" t="s">
        <v>13</v>
      </c>
      <c r="C10" s="5" t="s">
        <v>18</v>
      </c>
      <c r="D10" s="7" t="s">
        <v>14</v>
      </c>
      <c r="E10" s="34" t="s">
        <v>15</v>
      </c>
      <c r="F10" s="6" t="s">
        <v>82</v>
      </c>
      <c r="G10" s="7" t="s">
        <v>86</v>
      </c>
      <c r="H10" s="7" t="s">
        <v>89</v>
      </c>
      <c r="I10" s="7" t="s">
        <v>87</v>
      </c>
      <c r="J10" s="7" t="s">
        <v>88</v>
      </c>
      <c r="K10" s="7" t="s">
        <v>90</v>
      </c>
      <c r="L10" s="7" t="s">
        <v>91</v>
      </c>
      <c r="M10" s="46" t="s">
        <v>92</v>
      </c>
      <c r="N10" s="46" t="s">
        <v>93</v>
      </c>
      <c r="O10" s="46"/>
      <c r="P10" s="7" t="s">
        <v>100</v>
      </c>
      <c r="Q10" s="7" t="s">
        <v>101</v>
      </c>
    </row>
    <row r="11" spans="1:17" x14ac:dyDescent="0.3">
      <c r="A11" s="17"/>
      <c r="B11" s="17"/>
      <c r="C11" s="17"/>
      <c r="D11" s="17"/>
      <c r="E11" s="35"/>
      <c r="F11" s="17"/>
      <c r="G11" s="17"/>
      <c r="H11" s="17"/>
      <c r="I11" s="17"/>
      <c r="J11" s="17"/>
      <c r="K11" s="17"/>
      <c r="L11" s="17"/>
      <c r="M11" s="47"/>
      <c r="N11" s="47"/>
      <c r="O11" s="47"/>
      <c r="P11" s="17"/>
      <c r="Q11" s="17"/>
    </row>
    <row r="12" spans="1:17" s="9" customFormat="1" x14ac:dyDescent="0.3">
      <c r="A12" s="8">
        <v>1</v>
      </c>
      <c r="B12" s="8">
        <v>190101</v>
      </c>
      <c r="C12" s="8" t="s">
        <v>26</v>
      </c>
      <c r="D12" s="10">
        <v>10</v>
      </c>
      <c r="E12" s="36" t="s">
        <v>19</v>
      </c>
      <c r="F12" s="8" t="s">
        <v>83</v>
      </c>
      <c r="G12" s="12">
        <v>2345</v>
      </c>
      <c r="H12" s="12">
        <f>D12*G12</f>
        <v>23450</v>
      </c>
      <c r="I12" s="12">
        <v>30</v>
      </c>
      <c r="J12" s="12">
        <f t="shared" ref="J12:J16" si="0">G12*((I12/100)+1)</f>
        <v>3048.5</v>
      </c>
      <c r="K12" s="12">
        <f>J12*D12</f>
        <v>30485</v>
      </c>
      <c r="L12" s="12">
        <f>K12-H12</f>
        <v>7035</v>
      </c>
      <c r="M12" s="48">
        <f>L12/H12*100</f>
        <v>30</v>
      </c>
      <c r="N12" s="48">
        <f>L12/K12*100</f>
        <v>23.076923076923077</v>
      </c>
      <c r="O12" s="48"/>
      <c r="P12" s="55">
        <f>J12/$Q$3</f>
        <v>2.4388000000000001</v>
      </c>
      <c r="Q12" s="55">
        <f>P12*D12</f>
        <v>24.388000000000002</v>
      </c>
    </row>
    <row r="13" spans="1:17" s="9" customFormat="1" ht="27" x14ac:dyDescent="0.3">
      <c r="A13" s="8">
        <v>2</v>
      </c>
      <c r="B13" s="8">
        <v>210113</v>
      </c>
      <c r="C13" s="8" t="s">
        <v>27</v>
      </c>
      <c r="D13" s="10">
        <v>5</v>
      </c>
      <c r="E13" s="36" t="s">
        <v>31</v>
      </c>
      <c r="F13" s="8" t="s">
        <v>84</v>
      </c>
      <c r="G13" s="12">
        <v>80000</v>
      </c>
      <c r="H13" s="12">
        <f t="shared" ref="H13:H16" si="1">D13*G13</f>
        <v>400000</v>
      </c>
      <c r="I13" s="12">
        <v>15</v>
      </c>
      <c r="J13" s="12">
        <f t="shared" si="0"/>
        <v>92000</v>
      </c>
      <c r="K13" s="12">
        <f t="shared" ref="K13:K16" si="2">J13*D13</f>
        <v>460000</v>
      </c>
      <c r="L13" s="12">
        <f t="shared" ref="L13:L16" si="3">K13-H13</f>
        <v>60000</v>
      </c>
      <c r="M13" s="48">
        <f t="shared" ref="M13:M16" si="4">L13/H13*100</f>
        <v>15</v>
      </c>
      <c r="N13" s="48">
        <f t="shared" ref="N13:N16" si="5">L13/K13*100</f>
        <v>13.043478260869565</v>
      </c>
      <c r="O13" s="48"/>
      <c r="P13" s="55">
        <f t="shared" ref="P13:P16" si="6">J13/$Q$3</f>
        <v>73.599999999999994</v>
      </c>
      <c r="Q13" s="55">
        <f t="shared" ref="Q13:Q16" si="7">P13*D13</f>
        <v>368</v>
      </c>
    </row>
    <row r="14" spans="1:17" s="9" customFormat="1" ht="27" x14ac:dyDescent="0.3">
      <c r="A14" s="8">
        <v>3</v>
      </c>
      <c r="B14" s="8">
        <v>330101</v>
      </c>
      <c r="C14" s="8" t="s">
        <v>28</v>
      </c>
      <c r="D14" s="10">
        <v>3</v>
      </c>
      <c r="E14" s="36" t="s">
        <v>20</v>
      </c>
      <c r="F14" s="8" t="s">
        <v>83</v>
      </c>
      <c r="G14" s="12">
        <v>45000</v>
      </c>
      <c r="H14" s="12">
        <f t="shared" si="1"/>
        <v>135000</v>
      </c>
      <c r="I14" s="12">
        <v>15</v>
      </c>
      <c r="J14" s="12">
        <f t="shared" si="0"/>
        <v>51749.999999999993</v>
      </c>
      <c r="K14" s="12">
        <f t="shared" si="2"/>
        <v>155249.99999999997</v>
      </c>
      <c r="L14" s="12">
        <f t="shared" si="3"/>
        <v>20249.999999999971</v>
      </c>
      <c r="M14" s="48">
        <f t="shared" si="4"/>
        <v>14.999999999999977</v>
      </c>
      <c r="N14" s="48">
        <f t="shared" si="5"/>
        <v>13.043478260869549</v>
      </c>
      <c r="O14" s="48"/>
      <c r="P14" s="55">
        <f t="shared" si="6"/>
        <v>41.399999999999991</v>
      </c>
      <c r="Q14" s="55">
        <f t="shared" si="7"/>
        <v>124.19999999999997</v>
      </c>
    </row>
    <row r="15" spans="1:17" s="9" customFormat="1" x14ac:dyDescent="0.3">
      <c r="A15" s="8">
        <v>4</v>
      </c>
      <c r="B15" s="8">
        <v>510134</v>
      </c>
      <c r="C15" s="8" t="s">
        <v>29</v>
      </c>
      <c r="D15" s="10">
        <v>3</v>
      </c>
      <c r="E15" s="36" t="s">
        <v>21</v>
      </c>
      <c r="F15" s="8" t="s">
        <v>84</v>
      </c>
      <c r="G15" s="12">
        <v>34000</v>
      </c>
      <c r="H15" s="12">
        <f t="shared" si="1"/>
        <v>102000</v>
      </c>
      <c r="I15" s="12">
        <v>30</v>
      </c>
      <c r="J15" s="12">
        <f t="shared" si="0"/>
        <v>44200</v>
      </c>
      <c r="K15" s="12">
        <f t="shared" si="2"/>
        <v>132600</v>
      </c>
      <c r="L15" s="12">
        <f t="shared" si="3"/>
        <v>30600</v>
      </c>
      <c r="M15" s="48">
        <f t="shared" si="4"/>
        <v>30</v>
      </c>
      <c r="N15" s="48">
        <f t="shared" si="5"/>
        <v>23.076923076923077</v>
      </c>
      <c r="O15" s="48"/>
      <c r="P15" s="55">
        <f t="shared" si="6"/>
        <v>35.36</v>
      </c>
      <c r="Q15" s="55">
        <f t="shared" si="7"/>
        <v>106.08</v>
      </c>
    </row>
    <row r="16" spans="1:17" s="9" customFormat="1" ht="27" x14ac:dyDescent="0.3">
      <c r="A16" s="8">
        <v>5</v>
      </c>
      <c r="B16" s="8">
        <v>610301</v>
      </c>
      <c r="C16" s="8" t="s">
        <v>30</v>
      </c>
      <c r="D16" s="10">
        <v>5</v>
      </c>
      <c r="E16" s="36" t="s">
        <v>22</v>
      </c>
      <c r="F16" s="8" t="s">
        <v>85</v>
      </c>
      <c r="G16" s="12">
        <v>156000</v>
      </c>
      <c r="H16" s="12">
        <f t="shared" si="1"/>
        <v>780000</v>
      </c>
      <c r="I16" s="12">
        <v>25</v>
      </c>
      <c r="J16" s="12">
        <f t="shared" si="0"/>
        <v>195000</v>
      </c>
      <c r="K16" s="12">
        <f t="shared" si="2"/>
        <v>975000</v>
      </c>
      <c r="L16" s="12">
        <f t="shared" si="3"/>
        <v>195000</v>
      </c>
      <c r="M16" s="48">
        <f t="shared" si="4"/>
        <v>25</v>
      </c>
      <c r="N16" s="48">
        <f t="shared" si="5"/>
        <v>20</v>
      </c>
      <c r="O16" s="48"/>
      <c r="P16" s="55">
        <f t="shared" si="6"/>
        <v>156</v>
      </c>
      <c r="Q16" s="55">
        <f t="shared" si="7"/>
        <v>780</v>
      </c>
    </row>
    <row r="17" spans="1:17" s="9" customFormat="1" x14ac:dyDescent="0.3">
      <c r="A17" s="18"/>
      <c r="B17" s="18"/>
      <c r="C17" s="18"/>
      <c r="D17" s="18"/>
      <c r="E17" s="37"/>
      <c r="F17" s="18"/>
      <c r="M17" s="49"/>
      <c r="N17" s="49"/>
      <c r="O17" s="49"/>
    </row>
    <row r="18" spans="1:17" x14ac:dyDescent="0.3">
      <c r="A18" s="20"/>
      <c r="B18" s="20"/>
      <c r="C18" s="20"/>
      <c r="D18" s="20" t="s">
        <v>23</v>
      </c>
      <c r="E18" s="39"/>
      <c r="F18" s="20"/>
      <c r="G18" s="51"/>
      <c r="H18" s="16">
        <f>SUM(H12:H17)</f>
        <v>1440450</v>
      </c>
      <c r="I18" s="51"/>
      <c r="J18" s="51"/>
      <c r="K18" s="16">
        <f>SUM(K12:K17)</f>
        <v>1753335</v>
      </c>
      <c r="L18" s="16">
        <f>SUM(L12:L17)</f>
        <v>312885</v>
      </c>
      <c r="M18" s="50">
        <f t="shared" ref="M18:N18" si="8">SUM(M12:M17)</f>
        <v>114.99999999999997</v>
      </c>
      <c r="N18" s="50">
        <f t="shared" si="8"/>
        <v>92.240802675585272</v>
      </c>
      <c r="O18" s="50"/>
      <c r="P18" s="51"/>
      <c r="Q18" s="56">
        <f>SUM(Q12:Q17)</f>
        <v>1402.6680000000001</v>
      </c>
    </row>
    <row r="19" spans="1:17" x14ac:dyDescent="0.3">
      <c r="G19" s="43"/>
    </row>
  </sheetData>
  <phoneticPr fontId="2" type="noConversion"/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9"/>
  <sheetViews>
    <sheetView workbookViewId="0">
      <selection activeCell="H17" sqref="H17"/>
    </sheetView>
  </sheetViews>
  <sheetFormatPr defaultRowHeight="16.5" x14ac:dyDescent="0.3"/>
  <cols>
    <col min="1" max="1" width="5.75" customWidth="1"/>
    <col min="2" max="2" width="8.5" customWidth="1"/>
    <col min="3" max="3" width="34.375" customWidth="1"/>
    <col min="4" max="4" width="7" customWidth="1"/>
    <col min="5" max="5" width="6.375" customWidth="1"/>
    <col min="6" max="6" width="9.25" customWidth="1"/>
    <col min="7" max="7" width="14.125" customWidth="1"/>
  </cols>
  <sheetData>
    <row r="1" spans="1:7" ht="85.5" customHeight="1" x14ac:dyDescent="0.3"/>
    <row r="2" spans="1:7" ht="27" x14ac:dyDescent="0.3">
      <c r="A2" s="2"/>
      <c r="B2" s="2"/>
      <c r="C2" s="3" t="s">
        <v>94</v>
      </c>
      <c r="D2" s="3"/>
      <c r="E2" s="3"/>
      <c r="F2" s="3"/>
      <c r="G2" s="3"/>
    </row>
    <row r="3" spans="1:7" x14ac:dyDescent="0.15">
      <c r="A3" s="1"/>
      <c r="B3" s="1"/>
      <c r="C3" s="1"/>
      <c r="D3" s="1"/>
      <c r="E3" s="1"/>
      <c r="F3" s="1"/>
      <c r="G3" s="1"/>
    </row>
    <row r="4" spans="1:7" x14ac:dyDescent="0.15">
      <c r="A4" s="1" t="s">
        <v>0</v>
      </c>
      <c r="B4" s="4"/>
      <c r="C4" s="21" t="s">
        <v>80</v>
      </c>
      <c r="E4" s="1" t="s">
        <v>9</v>
      </c>
      <c r="F4" s="17"/>
      <c r="G4" s="23">
        <v>45250</v>
      </c>
    </row>
    <row r="5" spans="1:7" x14ac:dyDescent="0.15">
      <c r="A5" s="1" t="s">
        <v>77</v>
      </c>
      <c r="B5" s="4"/>
      <c r="C5" s="22" t="s">
        <v>8</v>
      </c>
      <c r="E5" s="1" t="s">
        <v>10</v>
      </c>
      <c r="F5" s="1"/>
      <c r="G5" s="1" t="s">
        <v>32</v>
      </c>
    </row>
    <row r="6" spans="1:7" ht="13.5" customHeight="1" x14ac:dyDescent="0.15">
      <c r="A6" s="1"/>
      <c r="B6" s="4"/>
      <c r="C6" s="22"/>
      <c r="E6" s="1"/>
      <c r="F6" s="1"/>
      <c r="G6" s="1"/>
    </row>
    <row r="7" spans="1:7" x14ac:dyDescent="0.15">
      <c r="A7" s="1"/>
      <c r="B7" s="4"/>
      <c r="C7" s="22" t="s">
        <v>96</v>
      </c>
      <c r="E7" s="1"/>
      <c r="F7" s="1"/>
      <c r="G7" s="1"/>
    </row>
    <row r="8" spans="1:7" x14ac:dyDescent="0.15">
      <c r="A8" s="1"/>
      <c r="B8" s="4"/>
      <c r="C8" s="22" t="s">
        <v>98</v>
      </c>
      <c r="D8" s="1"/>
      <c r="E8" s="1"/>
      <c r="F8" s="1"/>
      <c r="G8" s="1"/>
    </row>
    <row r="9" spans="1:7" x14ac:dyDescent="0.15">
      <c r="A9" s="1"/>
      <c r="B9" s="4"/>
      <c r="C9" s="22" t="s">
        <v>97</v>
      </c>
      <c r="D9" s="1"/>
      <c r="E9" s="1"/>
      <c r="F9" s="1"/>
      <c r="G9" s="1"/>
    </row>
    <row r="10" spans="1:7" x14ac:dyDescent="0.15">
      <c r="A10" s="1"/>
      <c r="B10" s="1"/>
      <c r="C10" s="1"/>
      <c r="D10" s="1"/>
      <c r="E10" s="1"/>
      <c r="F10" s="1"/>
      <c r="G10" s="1"/>
    </row>
    <row r="11" spans="1:7" x14ac:dyDescent="0.15">
      <c r="A11" s="5" t="s">
        <v>12</v>
      </c>
      <c r="B11" s="6" t="s">
        <v>13</v>
      </c>
      <c r="C11" s="5" t="s">
        <v>18</v>
      </c>
      <c r="D11" s="7" t="s">
        <v>14</v>
      </c>
      <c r="E11" s="7" t="s">
        <v>15</v>
      </c>
      <c r="F11" s="7" t="s">
        <v>16</v>
      </c>
      <c r="G11" s="7" t="s">
        <v>95</v>
      </c>
    </row>
    <row r="12" spans="1:7" x14ac:dyDescent="0.3">
      <c r="A12" s="17"/>
      <c r="B12" s="17"/>
      <c r="C12" s="17"/>
      <c r="D12" s="17"/>
      <c r="E12" s="17"/>
      <c r="F12" s="17"/>
      <c r="G12" s="17"/>
    </row>
    <row r="13" spans="1:7" s="9" customFormat="1" x14ac:dyDescent="0.3">
      <c r="A13" s="8">
        <v>1</v>
      </c>
      <c r="B13" s="8">
        <v>190101</v>
      </c>
      <c r="C13" s="8" t="s">
        <v>26</v>
      </c>
      <c r="D13" s="10">
        <v>10</v>
      </c>
      <c r="E13" s="11" t="s">
        <v>19</v>
      </c>
      <c r="F13" s="12"/>
      <c r="G13" s="12"/>
    </row>
    <row r="14" spans="1:7" s="9" customFormat="1" ht="27" x14ac:dyDescent="0.3">
      <c r="A14" s="8">
        <v>2</v>
      </c>
      <c r="B14" s="8">
        <v>210113</v>
      </c>
      <c r="C14" s="8" t="s">
        <v>27</v>
      </c>
      <c r="D14" s="10">
        <v>5</v>
      </c>
      <c r="E14" s="11" t="s">
        <v>31</v>
      </c>
      <c r="F14" s="12"/>
      <c r="G14" s="12"/>
    </row>
    <row r="15" spans="1:7" s="9" customFormat="1" ht="27" x14ac:dyDescent="0.3">
      <c r="A15" s="8">
        <v>3</v>
      </c>
      <c r="B15" s="8">
        <v>330101</v>
      </c>
      <c r="C15" s="8" t="s">
        <v>28</v>
      </c>
      <c r="D15" s="10">
        <v>3</v>
      </c>
      <c r="E15" s="11" t="s">
        <v>20</v>
      </c>
      <c r="F15" s="12"/>
      <c r="G15" s="12"/>
    </row>
    <row r="16" spans="1:7" s="9" customFormat="1" x14ac:dyDescent="0.3">
      <c r="A16" s="8">
        <v>4</v>
      </c>
      <c r="B16" s="8">
        <v>510134</v>
      </c>
      <c r="C16" s="8" t="s">
        <v>29</v>
      </c>
      <c r="D16" s="10">
        <v>3</v>
      </c>
      <c r="E16" s="11" t="s">
        <v>21</v>
      </c>
      <c r="F16" s="12"/>
      <c r="G16" s="12"/>
    </row>
    <row r="17" spans="1:7" s="9" customFormat="1" ht="27" x14ac:dyDescent="0.3">
      <c r="A17" s="8">
        <v>5</v>
      </c>
      <c r="B17" s="8">
        <v>610301</v>
      </c>
      <c r="C17" s="8" t="s">
        <v>30</v>
      </c>
      <c r="D17" s="10">
        <v>5</v>
      </c>
      <c r="E17" s="11" t="s">
        <v>22</v>
      </c>
      <c r="F17" s="12"/>
      <c r="G17" s="12"/>
    </row>
    <row r="18" spans="1:7" x14ac:dyDescent="0.3">
      <c r="A18" s="52"/>
      <c r="B18" s="52"/>
      <c r="C18" s="52"/>
      <c r="D18" s="52"/>
      <c r="E18" s="52"/>
      <c r="F18" s="52"/>
      <c r="G18" s="52"/>
    </row>
    <row r="19" spans="1:7" x14ac:dyDescent="0.3">
      <c r="F19" t="s">
        <v>34</v>
      </c>
    </row>
  </sheetData>
  <phoneticPr fontId="2" type="noConversion"/>
  <pageMargins left="0.7" right="0.7" top="0.75" bottom="0.75" header="0.3" footer="0.3"/>
  <pageSetup paperSize="9" scale="95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Paint.Picture" shapeId="18433" r:id="rId4">
          <objectPr defaultSize="0" r:id="rId5">
            <anchor moveWithCells="1">
              <from>
                <xdr:col>5</xdr:col>
                <xdr:colOff>104775</xdr:colOff>
                <xdr:row>19</xdr:row>
                <xdr:rowOff>114300</xdr:rowOff>
              </from>
              <to>
                <xdr:col>6</xdr:col>
                <xdr:colOff>952500</xdr:colOff>
                <xdr:row>24</xdr:row>
                <xdr:rowOff>47625</xdr:rowOff>
              </to>
            </anchor>
          </objectPr>
        </oleObject>
      </mc:Choice>
      <mc:Fallback>
        <oleObject progId="Paint.Picture" shapeId="1843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workbookViewId="0">
      <selection activeCell="G9" sqref="G9"/>
    </sheetView>
  </sheetViews>
  <sheetFormatPr defaultRowHeight="16.5" x14ac:dyDescent="0.3"/>
  <cols>
    <col min="1" max="1" width="5.75" customWidth="1"/>
    <col min="2" max="2" width="8.5" customWidth="1"/>
    <col min="3" max="3" width="34.375" customWidth="1"/>
    <col min="4" max="4" width="7" customWidth="1"/>
    <col min="5" max="5" width="6.25" style="30" customWidth="1"/>
    <col min="6" max="6" width="9.25" customWidth="1"/>
    <col min="7" max="7" width="17.25" customWidth="1"/>
  </cols>
  <sheetData>
    <row r="1" spans="1:7" ht="85.5" customHeight="1" x14ac:dyDescent="0.3"/>
    <row r="2" spans="1:7" ht="27" x14ac:dyDescent="0.3">
      <c r="A2" s="2"/>
      <c r="B2" s="2"/>
      <c r="C2" s="3" t="s">
        <v>35</v>
      </c>
      <c r="D2" s="3"/>
      <c r="E2" s="31"/>
      <c r="F2" s="3"/>
      <c r="G2" s="3"/>
    </row>
    <row r="3" spans="1:7" x14ac:dyDescent="0.15">
      <c r="A3" s="1"/>
      <c r="B3" s="1"/>
      <c r="C3" s="1"/>
      <c r="D3" s="1"/>
      <c r="E3" s="32"/>
      <c r="F3" s="1"/>
      <c r="G3" s="1"/>
    </row>
    <row r="4" spans="1:7" s="30" customFormat="1" x14ac:dyDescent="0.15">
      <c r="A4" s="32" t="s">
        <v>0</v>
      </c>
      <c r="B4" s="40"/>
      <c r="C4" s="21" t="s">
        <v>6</v>
      </c>
      <c r="E4" s="32" t="s">
        <v>9</v>
      </c>
      <c r="F4" s="35"/>
      <c r="G4" s="41">
        <v>45250</v>
      </c>
    </row>
    <row r="5" spans="1:7" x14ac:dyDescent="0.15">
      <c r="A5" s="1" t="s">
        <v>1</v>
      </c>
      <c r="B5" s="4"/>
      <c r="C5" s="22" t="s">
        <v>7</v>
      </c>
      <c r="E5" s="32" t="s">
        <v>10</v>
      </c>
      <c r="F5" s="1"/>
      <c r="G5" s="1" t="s">
        <v>32</v>
      </c>
    </row>
    <row r="6" spans="1:7" x14ac:dyDescent="0.15">
      <c r="A6" s="1" t="s">
        <v>5</v>
      </c>
      <c r="B6" s="4"/>
      <c r="C6" s="22" t="s">
        <v>8</v>
      </c>
      <c r="E6" s="32" t="s">
        <v>11</v>
      </c>
      <c r="F6" s="1"/>
      <c r="G6" s="1" t="s">
        <v>33</v>
      </c>
    </row>
    <row r="7" spans="1:7" x14ac:dyDescent="0.15">
      <c r="A7" s="1"/>
      <c r="B7" s="4"/>
      <c r="C7" s="22"/>
      <c r="D7" s="1"/>
      <c r="E7" s="32"/>
      <c r="F7" s="1"/>
      <c r="G7" s="1"/>
    </row>
    <row r="8" spans="1:7" ht="17.25" x14ac:dyDescent="0.15">
      <c r="A8" s="1" t="s">
        <v>4</v>
      </c>
      <c r="B8" s="4"/>
      <c r="C8" s="22"/>
      <c r="D8" s="1"/>
      <c r="E8" s="33"/>
      <c r="F8" s="1"/>
      <c r="G8" s="42"/>
    </row>
    <row r="9" spans="1:7" x14ac:dyDescent="0.15">
      <c r="A9" s="1" t="s">
        <v>2</v>
      </c>
      <c r="B9" s="4"/>
      <c r="C9" s="22"/>
      <c r="D9" s="1"/>
      <c r="E9" s="32"/>
      <c r="F9" s="1"/>
      <c r="G9" s="1"/>
    </row>
    <row r="10" spans="1:7" x14ac:dyDescent="0.15">
      <c r="A10" s="1" t="s">
        <v>3</v>
      </c>
      <c r="B10" s="4"/>
      <c r="C10" s="22"/>
      <c r="D10" s="1"/>
      <c r="E10" s="32"/>
      <c r="F10" s="1"/>
      <c r="G10" s="1"/>
    </row>
    <row r="11" spans="1:7" x14ac:dyDescent="0.15">
      <c r="A11" s="1"/>
      <c r="B11" s="1"/>
      <c r="C11" s="1"/>
      <c r="D11" s="1"/>
      <c r="E11" s="32"/>
      <c r="F11" s="1"/>
      <c r="G11" s="1"/>
    </row>
    <row r="12" spans="1:7" x14ac:dyDescent="0.15">
      <c r="A12" s="5" t="s">
        <v>12</v>
      </c>
      <c r="B12" s="6" t="s">
        <v>13</v>
      </c>
      <c r="C12" s="5" t="s">
        <v>18</v>
      </c>
      <c r="D12" s="7" t="s">
        <v>14</v>
      </c>
      <c r="E12" s="34" t="s">
        <v>15</v>
      </c>
      <c r="F12" s="7" t="s">
        <v>16</v>
      </c>
      <c r="G12" s="7" t="s">
        <v>17</v>
      </c>
    </row>
    <row r="13" spans="1:7" x14ac:dyDescent="0.3">
      <c r="A13" s="17"/>
      <c r="B13" s="17"/>
      <c r="C13" s="17"/>
      <c r="D13" s="17"/>
      <c r="E13" s="35"/>
      <c r="F13" s="17"/>
      <c r="G13" s="17"/>
    </row>
    <row r="14" spans="1:7" s="9" customFormat="1" x14ac:dyDescent="0.3">
      <c r="A14" s="8">
        <v>1</v>
      </c>
      <c r="B14" s="8">
        <v>190101</v>
      </c>
      <c r="C14" s="8" t="s">
        <v>26</v>
      </c>
      <c r="D14" s="10">
        <v>10</v>
      </c>
      <c r="E14" s="36" t="s">
        <v>19</v>
      </c>
      <c r="F14" s="12">
        <v>3000</v>
      </c>
      <c r="G14" s="12">
        <f>D14*F14</f>
        <v>30000</v>
      </c>
    </row>
    <row r="15" spans="1:7" s="9" customFormat="1" ht="27" x14ac:dyDescent="0.3">
      <c r="A15" s="8">
        <v>2</v>
      </c>
      <c r="B15" s="8">
        <v>210113</v>
      </c>
      <c r="C15" s="8" t="s">
        <v>27</v>
      </c>
      <c r="D15" s="10">
        <v>5</v>
      </c>
      <c r="E15" s="36" t="s">
        <v>31</v>
      </c>
      <c r="F15" s="12">
        <v>80000</v>
      </c>
      <c r="G15" s="12">
        <f t="shared" ref="G15:G18" si="0">D15*F15</f>
        <v>400000</v>
      </c>
    </row>
    <row r="16" spans="1:7" s="9" customFormat="1" ht="27" x14ac:dyDescent="0.3">
      <c r="A16" s="8">
        <v>3</v>
      </c>
      <c r="B16" s="8">
        <v>330101</v>
      </c>
      <c r="C16" s="8" t="s">
        <v>28</v>
      </c>
      <c r="D16" s="10">
        <v>3</v>
      </c>
      <c r="E16" s="36" t="s">
        <v>20</v>
      </c>
      <c r="F16" s="12">
        <v>45000</v>
      </c>
      <c r="G16" s="12">
        <f t="shared" si="0"/>
        <v>135000</v>
      </c>
    </row>
    <row r="17" spans="1:7" s="9" customFormat="1" x14ac:dyDescent="0.3">
      <c r="A17" s="8">
        <v>4</v>
      </c>
      <c r="B17" s="8">
        <v>510134</v>
      </c>
      <c r="C17" s="8" t="s">
        <v>29</v>
      </c>
      <c r="D17" s="10">
        <v>3</v>
      </c>
      <c r="E17" s="36" t="s">
        <v>21</v>
      </c>
      <c r="F17" s="12">
        <v>34000</v>
      </c>
      <c r="G17" s="12">
        <f t="shared" si="0"/>
        <v>102000</v>
      </c>
    </row>
    <row r="18" spans="1:7" s="9" customFormat="1" ht="27" x14ac:dyDescent="0.3">
      <c r="A18" s="8">
        <v>5</v>
      </c>
      <c r="B18" s="8">
        <v>610301</v>
      </c>
      <c r="C18" s="8" t="s">
        <v>30</v>
      </c>
      <c r="D18" s="10">
        <v>5</v>
      </c>
      <c r="E18" s="36" t="s">
        <v>22</v>
      </c>
      <c r="F18" s="12">
        <v>156000</v>
      </c>
      <c r="G18" s="12">
        <f t="shared" si="0"/>
        <v>780000</v>
      </c>
    </row>
    <row r="19" spans="1:7" s="9" customFormat="1" x14ac:dyDescent="0.3">
      <c r="A19" s="18"/>
      <c r="B19" s="18"/>
      <c r="C19" s="18"/>
      <c r="D19" s="18"/>
      <c r="E19" s="37"/>
      <c r="F19" s="18"/>
      <c r="G19" s="13"/>
    </row>
    <row r="20" spans="1:7" x14ac:dyDescent="0.3">
      <c r="A20" s="19"/>
      <c r="B20" s="19"/>
      <c r="C20" s="19"/>
      <c r="D20" s="19" t="s">
        <v>23</v>
      </c>
      <c r="E20" s="38"/>
      <c r="F20" s="19"/>
      <c r="G20" s="14">
        <f>SUM(G14:G19)</f>
        <v>1447000</v>
      </c>
    </row>
    <row r="21" spans="1:7" ht="20.25" customHeight="1" x14ac:dyDescent="0.3">
      <c r="A21" s="17"/>
      <c r="B21" s="17"/>
      <c r="C21" s="17"/>
      <c r="D21" s="17" t="s">
        <v>24</v>
      </c>
      <c r="E21" s="35"/>
      <c r="F21" s="17"/>
      <c r="G21" s="15">
        <f>G20*0.1</f>
        <v>144700</v>
      </c>
    </row>
    <row r="22" spans="1:7" x14ac:dyDescent="0.3">
      <c r="A22" s="20"/>
      <c r="B22" s="20"/>
      <c r="C22" s="20"/>
      <c r="D22" s="20" t="s">
        <v>25</v>
      </c>
      <c r="E22" s="39"/>
      <c r="F22" s="20"/>
      <c r="G22" s="16">
        <f>G20+G21</f>
        <v>1591700</v>
      </c>
    </row>
    <row r="23" spans="1:7" x14ac:dyDescent="0.3">
      <c r="G23" s="43"/>
    </row>
    <row r="24" spans="1:7" x14ac:dyDescent="0.3">
      <c r="F24" t="s">
        <v>34</v>
      </c>
    </row>
  </sheetData>
  <phoneticPr fontId="2" type="noConversion"/>
  <pageMargins left="0.7" right="0.7" top="0.75" bottom="0.75" header="0.3" footer="0.3"/>
  <pageSetup paperSize="9" scale="95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Paint.Picture" shapeId="2051" r:id="rId4">
          <objectPr defaultSize="0" r:id="rId5">
            <anchor moveWithCells="1">
              <from>
                <xdr:col>5</xdr:col>
                <xdr:colOff>104775</xdr:colOff>
                <xdr:row>24</xdr:row>
                <xdr:rowOff>114300</xdr:rowOff>
              </from>
              <to>
                <xdr:col>6</xdr:col>
                <xdr:colOff>952500</xdr:colOff>
                <xdr:row>29</xdr:row>
                <xdr:rowOff>47625</xdr:rowOff>
              </to>
            </anchor>
          </objectPr>
        </oleObject>
      </mc:Choice>
      <mc:Fallback>
        <oleObject progId="Paint.Picture" shapeId="205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2"/>
  <sheetViews>
    <sheetView workbookViewId="0">
      <selection activeCell="F15" sqref="F15"/>
    </sheetView>
  </sheetViews>
  <sheetFormatPr defaultRowHeight="16.5" x14ac:dyDescent="0.3"/>
  <cols>
    <col min="1" max="1" width="4" customWidth="1"/>
    <col min="3" max="3" width="40.75" customWidth="1"/>
    <col min="4" max="5" width="5.125" customWidth="1"/>
    <col min="6" max="6" width="8.5" customWidth="1"/>
    <col min="7" max="7" width="15" customWidth="1"/>
  </cols>
  <sheetData>
    <row r="1" spans="1:7" ht="126.75" customHeight="1" x14ac:dyDescent="0.3"/>
    <row r="2" spans="1:7" ht="27" x14ac:dyDescent="0.3">
      <c r="A2" s="2"/>
      <c r="B2" s="2"/>
      <c r="C2" s="3" t="s">
        <v>55</v>
      </c>
      <c r="D2" s="3"/>
      <c r="E2" s="3"/>
      <c r="F2" s="3"/>
      <c r="G2" s="3"/>
    </row>
    <row r="3" spans="1:7" x14ac:dyDescent="0.15">
      <c r="A3" s="1"/>
      <c r="B3" s="1"/>
      <c r="C3" s="1"/>
      <c r="D3" s="1"/>
      <c r="E3" s="1"/>
      <c r="F3" s="1"/>
      <c r="G3" s="1"/>
    </row>
    <row r="4" spans="1:7" x14ac:dyDescent="0.15">
      <c r="A4" s="1" t="s">
        <v>36</v>
      </c>
      <c r="B4" s="4"/>
      <c r="C4" s="21" t="s">
        <v>56</v>
      </c>
      <c r="E4" s="1" t="s">
        <v>39</v>
      </c>
      <c r="F4" s="17"/>
      <c r="G4" s="23">
        <v>45250</v>
      </c>
    </row>
    <row r="5" spans="1:7" x14ac:dyDescent="0.15">
      <c r="A5" s="1" t="s">
        <v>37</v>
      </c>
      <c r="B5" s="4"/>
      <c r="C5" s="22" t="s">
        <v>57</v>
      </c>
      <c r="E5" s="1" t="s">
        <v>40</v>
      </c>
      <c r="F5" s="1"/>
      <c r="G5" s="1" t="s">
        <v>32</v>
      </c>
    </row>
    <row r="6" spans="1:7" x14ac:dyDescent="0.15">
      <c r="A6" s="1" t="s">
        <v>38</v>
      </c>
      <c r="B6" s="4"/>
      <c r="C6" s="22" t="s">
        <v>8</v>
      </c>
      <c r="E6" s="1" t="s">
        <v>41</v>
      </c>
      <c r="F6" s="1"/>
      <c r="G6" s="1" t="s">
        <v>33</v>
      </c>
    </row>
    <row r="7" spans="1:7" x14ac:dyDescent="0.15">
      <c r="A7" s="1"/>
      <c r="B7" s="4"/>
      <c r="C7" s="22"/>
      <c r="D7" s="1"/>
      <c r="E7" s="1"/>
      <c r="F7" s="1"/>
      <c r="G7" s="1"/>
    </row>
    <row r="8" spans="1:7" x14ac:dyDescent="0.15">
      <c r="A8" s="1" t="s">
        <v>42</v>
      </c>
      <c r="B8" s="4"/>
      <c r="C8" s="22"/>
      <c r="D8" s="1"/>
      <c r="E8" s="1"/>
      <c r="F8" s="1"/>
      <c r="G8" s="1"/>
    </row>
    <row r="9" spans="1:7" x14ac:dyDescent="0.15">
      <c r="A9" s="1" t="s">
        <v>43</v>
      </c>
      <c r="B9" s="4"/>
      <c r="C9" s="22"/>
      <c r="D9" s="1"/>
      <c r="E9" s="1"/>
      <c r="F9" s="1"/>
      <c r="G9" s="1"/>
    </row>
    <row r="10" spans="1:7" x14ac:dyDescent="0.15">
      <c r="A10" s="1" t="s">
        <v>44</v>
      </c>
      <c r="B10" s="4"/>
      <c r="C10" s="22"/>
      <c r="D10" s="1"/>
      <c r="E10" s="1"/>
      <c r="F10" s="1"/>
      <c r="G10" s="1"/>
    </row>
    <row r="11" spans="1:7" x14ac:dyDescent="0.15">
      <c r="A11" s="1"/>
      <c r="B11" s="1"/>
      <c r="C11" s="1"/>
      <c r="D11" s="1"/>
      <c r="E11" s="1"/>
      <c r="F11" s="1" t="s">
        <v>52</v>
      </c>
      <c r="G11" s="1"/>
    </row>
    <row r="12" spans="1:7" x14ac:dyDescent="0.15">
      <c r="A12" s="5" t="s">
        <v>45</v>
      </c>
      <c r="B12" s="6" t="s">
        <v>46</v>
      </c>
      <c r="C12" s="5" t="s">
        <v>47</v>
      </c>
      <c r="D12" s="7" t="s">
        <v>48</v>
      </c>
      <c r="E12" s="7" t="s">
        <v>49</v>
      </c>
      <c r="F12" s="7" t="s">
        <v>50</v>
      </c>
      <c r="G12" s="7" t="s">
        <v>51</v>
      </c>
    </row>
    <row r="13" spans="1:7" x14ac:dyDescent="0.3">
      <c r="A13" s="17"/>
      <c r="B13" s="17"/>
      <c r="C13" s="17"/>
      <c r="D13" s="17"/>
      <c r="E13" s="17"/>
      <c r="F13" s="17"/>
      <c r="G13" s="17"/>
    </row>
    <row r="14" spans="1:7" x14ac:dyDescent="0.3">
      <c r="A14" s="8">
        <v>1</v>
      </c>
      <c r="B14" s="8">
        <v>190101</v>
      </c>
      <c r="C14" s="8" t="s">
        <v>26</v>
      </c>
      <c r="D14" s="10">
        <v>10</v>
      </c>
      <c r="E14" s="11" t="s">
        <v>19</v>
      </c>
      <c r="F14" s="24">
        <v>5.1100000000000003</v>
      </c>
      <c r="G14" s="24">
        <f>D14*F14</f>
        <v>51.1</v>
      </c>
    </row>
    <row r="15" spans="1:7" ht="27" x14ac:dyDescent="0.3">
      <c r="A15" s="8">
        <v>2</v>
      </c>
      <c r="B15" s="8">
        <v>210113</v>
      </c>
      <c r="C15" s="8" t="s">
        <v>27</v>
      </c>
      <c r="D15" s="10">
        <v>5</v>
      </c>
      <c r="E15" s="11" t="s">
        <v>31</v>
      </c>
      <c r="F15" s="24">
        <v>6.11</v>
      </c>
      <c r="G15" s="24">
        <f t="shared" ref="G15:G18" si="0">D15*F15</f>
        <v>30.55</v>
      </c>
    </row>
    <row r="16" spans="1:7" ht="27" x14ac:dyDescent="0.3">
      <c r="A16" s="8">
        <v>3</v>
      </c>
      <c r="B16" s="8">
        <v>330101</v>
      </c>
      <c r="C16" s="8" t="s">
        <v>28</v>
      </c>
      <c r="D16" s="10">
        <v>3</v>
      </c>
      <c r="E16" s="11" t="s">
        <v>20</v>
      </c>
      <c r="F16" s="24">
        <v>7.11</v>
      </c>
      <c r="G16" s="24">
        <f t="shared" si="0"/>
        <v>21.330000000000002</v>
      </c>
    </row>
    <row r="17" spans="1:7" x14ac:dyDescent="0.3">
      <c r="A17" s="8">
        <v>4</v>
      </c>
      <c r="B17" s="8">
        <v>510134</v>
      </c>
      <c r="C17" s="8" t="s">
        <v>29</v>
      </c>
      <c r="D17" s="10">
        <v>3</v>
      </c>
      <c r="E17" s="11" t="s">
        <v>21</v>
      </c>
      <c r="F17" s="24">
        <v>8.11</v>
      </c>
      <c r="G17" s="24">
        <f t="shared" si="0"/>
        <v>24.33</v>
      </c>
    </row>
    <row r="18" spans="1:7" ht="27" x14ac:dyDescent="0.3">
      <c r="A18" s="8">
        <v>5</v>
      </c>
      <c r="B18" s="8">
        <v>610301</v>
      </c>
      <c r="C18" s="8" t="s">
        <v>30</v>
      </c>
      <c r="D18" s="10">
        <v>5</v>
      </c>
      <c r="E18" s="11" t="s">
        <v>22</v>
      </c>
      <c r="F18" s="24">
        <v>99.822999999999993</v>
      </c>
      <c r="G18" s="24">
        <f t="shared" si="0"/>
        <v>499.11499999999995</v>
      </c>
    </row>
    <row r="19" spans="1:7" x14ac:dyDescent="0.3">
      <c r="A19" s="18"/>
      <c r="B19" s="18"/>
      <c r="C19" s="18"/>
      <c r="D19" s="18"/>
      <c r="E19" s="18"/>
      <c r="F19" s="25"/>
      <c r="G19" s="25"/>
    </row>
    <row r="20" spans="1:7" x14ac:dyDescent="0.3">
      <c r="A20" s="20"/>
      <c r="B20" s="20"/>
      <c r="C20" s="20"/>
      <c r="D20" s="20" t="s">
        <v>53</v>
      </c>
      <c r="E20" s="20"/>
      <c r="F20" s="26"/>
      <c r="G20" s="27">
        <f>SUM(G14:G19)</f>
        <v>626.42499999999995</v>
      </c>
    </row>
    <row r="22" spans="1:7" x14ac:dyDescent="0.3">
      <c r="F22" t="s">
        <v>54</v>
      </c>
    </row>
  </sheetData>
  <phoneticPr fontId="2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aint.Picture" shapeId="10241" r:id="rId3">
          <objectPr defaultSize="0" r:id="rId4">
            <anchor moveWithCells="1">
              <from>
                <xdr:col>5</xdr:col>
                <xdr:colOff>104775</xdr:colOff>
                <xdr:row>22</xdr:row>
                <xdr:rowOff>114300</xdr:rowOff>
              </from>
              <to>
                <xdr:col>6</xdr:col>
                <xdr:colOff>723900</xdr:colOff>
                <xdr:row>27</xdr:row>
                <xdr:rowOff>47625</xdr:rowOff>
              </to>
            </anchor>
          </objectPr>
        </oleObject>
      </mc:Choice>
      <mc:Fallback>
        <oleObject progId="Paint.Picture" shapeId="10241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workbookViewId="0">
      <selection activeCell="C5" sqref="C5"/>
    </sheetView>
  </sheetViews>
  <sheetFormatPr defaultRowHeight="16.5" x14ac:dyDescent="0.3"/>
  <cols>
    <col min="1" max="1" width="5.75" customWidth="1"/>
    <col min="2" max="2" width="8.5" customWidth="1"/>
    <col min="3" max="3" width="34.375" customWidth="1"/>
    <col min="4" max="4" width="7" customWidth="1"/>
    <col min="5" max="5" width="6.375" customWidth="1"/>
    <col min="6" max="6" width="9.25" customWidth="1"/>
    <col min="7" max="7" width="14.125" customWidth="1"/>
  </cols>
  <sheetData>
    <row r="1" spans="1:7" ht="85.5" customHeight="1" x14ac:dyDescent="0.3"/>
    <row r="2" spans="1:7" ht="27" x14ac:dyDescent="0.3">
      <c r="A2" s="2"/>
      <c r="B2" s="2"/>
      <c r="C2" s="3" t="s">
        <v>58</v>
      </c>
      <c r="D2" s="3"/>
      <c r="E2" s="3"/>
      <c r="F2" s="3"/>
      <c r="G2" s="3"/>
    </row>
    <row r="3" spans="1:7" x14ac:dyDescent="0.15">
      <c r="A3" s="1"/>
      <c r="B3" s="1"/>
      <c r="C3" s="1"/>
      <c r="D3" s="1"/>
      <c r="E3" s="1"/>
      <c r="F3" s="1"/>
      <c r="G3" s="1"/>
    </row>
    <row r="4" spans="1:7" x14ac:dyDescent="0.15">
      <c r="A4" s="1" t="s">
        <v>0</v>
      </c>
      <c r="B4" s="4"/>
      <c r="C4" s="21" t="s">
        <v>6</v>
      </c>
      <c r="E4" s="1" t="s">
        <v>9</v>
      </c>
      <c r="F4" s="17"/>
      <c r="G4" s="23">
        <v>45250</v>
      </c>
    </row>
    <row r="5" spans="1:7" x14ac:dyDescent="0.15">
      <c r="A5" s="1" t="s">
        <v>1</v>
      </c>
      <c r="B5" s="4"/>
      <c r="C5" s="22" t="s">
        <v>7</v>
      </c>
      <c r="E5" s="1" t="s">
        <v>10</v>
      </c>
      <c r="F5" s="1"/>
      <c r="G5" s="1" t="s">
        <v>32</v>
      </c>
    </row>
    <row r="6" spans="1:7" x14ac:dyDescent="0.15">
      <c r="A6" s="1" t="s">
        <v>5</v>
      </c>
      <c r="B6" s="4"/>
      <c r="C6" s="22" t="s">
        <v>8</v>
      </c>
      <c r="E6" s="1" t="s">
        <v>11</v>
      </c>
      <c r="F6" s="1"/>
      <c r="G6" s="1" t="s">
        <v>33</v>
      </c>
    </row>
    <row r="7" spans="1:7" x14ac:dyDescent="0.15">
      <c r="A7" s="1"/>
      <c r="B7" s="4"/>
      <c r="C7" s="22"/>
      <c r="D7" s="1"/>
      <c r="E7" s="1"/>
      <c r="F7" s="1"/>
      <c r="G7" s="1"/>
    </row>
    <row r="8" spans="1:7" x14ac:dyDescent="0.15">
      <c r="A8" s="1" t="s">
        <v>4</v>
      </c>
      <c r="B8" s="4"/>
      <c r="C8" s="22"/>
      <c r="D8" s="1"/>
      <c r="E8" s="1"/>
      <c r="F8" s="1"/>
      <c r="G8" s="1"/>
    </row>
    <row r="9" spans="1:7" x14ac:dyDescent="0.15">
      <c r="A9" s="1" t="s">
        <v>2</v>
      </c>
      <c r="B9" s="4"/>
      <c r="C9" s="22"/>
      <c r="D9" s="1"/>
      <c r="E9" s="1"/>
      <c r="F9" s="1"/>
      <c r="G9" s="1"/>
    </row>
    <row r="10" spans="1:7" x14ac:dyDescent="0.15">
      <c r="A10" s="1" t="s">
        <v>3</v>
      </c>
      <c r="B10" s="4"/>
      <c r="C10" s="22"/>
      <c r="D10" s="1"/>
      <c r="E10" s="1"/>
      <c r="F10" s="1"/>
      <c r="G10" s="1"/>
    </row>
    <row r="11" spans="1:7" x14ac:dyDescent="0.15">
      <c r="A11" s="1"/>
      <c r="B11" s="1"/>
      <c r="C11" s="1"/>
      <c r="D11" s="1"/>
      <c r="E11" s="1"/>
      <c r="F11" s="1"/>
      <c r="G11" s="1"/>
    </row>
    <row r="12" spans="1:7" x14ac:dyDescent="0.15">
      <c r="A12" s="5" t="s">
        <v>12</v>
      </c>
      <c r="B12" s="6" t="s">
        <v>13</v>
      </c>
      <c r="C12" s="5" t="s">
        <v>18</v>
      </c>
      <c r="D12" s="7" t="s">
        <v>14</v>
      </c>
      <c r="E12" s="7" t="s">
        <v>15</v>
      </c>
      <c r="F12" s="7" t="s">
        <v>16</v>
      </c>
      <c r="G12" s="7" t="s">
        <v>17</v>
      </c>
    </row>
    <row r="13" spans="1:7" x14ac:dyDescent="0.3">
      <c r="A13" s="17"/>
      <c r="B13" s="17"/>
      <c r="C13" s="17"/>
      <c r="D13" s="17"/>
      <c r="E13" s="17"/>
      <c r="F13" s="17"/>
      <c r="G13" s="17"/>
    </row>
    <row r="14" spans="1:7" s="9" customFormat="1" x14ac:dyDescent="0.3">
      <c r="A14" s="8">
        <v>1</v>
      </c>
      <c r="B14" s="8">
        <v>190101</v>
      </c>
      <c r="C14" s="8" t="s">
        <v>26</v>
      </c>
      <c r="D14" s="10">
        <v>10</v>
      </c>
      <c r="E14" s="11" t="s">
        <v>19</v>
      </c>
      <c r="F14" s="12">
        <v>3000</v>
      </c>
      <c r="G14" s="12">
        <f>D14*F14</f>
        <v>30000</v>
      </c>
    </row>
    <row r="15" spans="1:7" s="9" customFormat="1" ht="27" x14ac:dyDescent="0.3">
      <c r="A15" s="8">
        <v>2</v>
      </c>
      <c r="B15" s="8">
        <v>210113</v>
      </c>
      <c r="C15" s="8" t="s">
        <v>27</v>
      </c>
      <c r="D15" s="10">
        <v>5</v>
      </c>
      <c r="E15" s="11" t="s">
        <v>31</v>
      </c>
      <c r="F15" s="12">
        <v>80000</v>
      </c>
      <c r="G15" s="12">
        <f t="shared" ref="G15:G18" si="0">D15*F15</f>
        <v>400000</v>
      </c>
    </row>
    <row r="16" spans="1:7" s="9" customFormat="1" ht="27" x14ac:dyDescent="0.3">
      <c r="A16" s="8">
        <v>3</v>
      </c>
      <c r="B16" s="8">
        <v>330101</v>
      </c>
      <c r="C16" s="8" t="s">
        <v>28</v>
      </c>
      <c r="D16" s="10">
        <v>3</v>
      </c>
      <c r="E16" s="11" t="s">
        <v>20</v>
      </c>
      <c r="F16" s="12">
        <v>45000</v>
      </c>
      <c r="G16" s="12">
        <f t="shared" si="0"/>
        <v>135000</v>
      </c>
    </row>
    <row r="17" spans="1:7" s="9" customFormat="1" x14ac:dyDescent="0.3">
      <c r="A17" s="8">
        <v>4</v>
      </c>
      <c r="B17" s="8">
        <v>510134</v>
      </c>
      <c r="C17" s="8" t="s">
        <v>29</v>
      </c>
      <c r="D17" s="10">
        <v>3</v>
      </c>
      <c r="E17" s="11" t="s">
        <v>21</v>
      </c>
      <c r="F17" s="12">
        <v>34000</v>
      </c>
      <c r="G17" s="12">
        <f t="shared" si="0"/>
        <v>102000</v>
      </c>
    </row>
    <row r="18" spans="1:7" s="9" customFormat="1" ht="27" x14ac:dyDescent="0.3">
      <c r="A18" s="8">
        <v>5</v>
      </c>
      <c r="B18" s="8">
        <v>610301</v>
      </c>
      <c r="C18" s="8" t="s">
        <v>30</v>
      </c>
      <c r="D18" s="10">
        <v>5</v>
      </c>
      <c r="E18" s="11" t="s">
        <v>22</v>
      </c>
      <c r="F18" s="12">
        <v>156000</v>
      </c>
      <c r="G18" s="12">
        <f t="shared" si="0"/>
        <v>780000</v>
      </c>
    </row>
    <row r="19" spans="1:7" s="9" customFormat="1" x14ac:dyDescent="0.3">
      <c r="A19" s="18"/>
      <c r="B19" s="18"/>
      <c r="C19" s="18"/>
      <c r="D19" s="18"/>
      <c r="E19" s="18"/>
      <c r="F19" s="18"/>
      <c r="G19" s="13"/>
    </row>
    <row r="20" spans="1:7" x14ac:dyDescent="0.3">
      <c r="A20" s="19"/>
      <c r="B20" s="19"/>
      <c r="C20" s="19"/>
      <c r="D20" s="19" t="s">
        <v>23</v>
      </c>
      <c r="E20" s="19"/>
      <c r="F20" s="19"/>
      <c r="G20" s="14">
        <f>SUM(G14:G19)</f>
        <v>1447000</v>
      </c>
    </row>
    <row r="21" spans="1:7" ht="20.25" customHeight="1" x14ac:dyDescent="0.3">
      <c r="A21" s="17"/>
      <c r="B21" s="17"/>
      <c r="C21" s="17"/>
      <c r="D21" s="17" t="s">
        <v>24</v>
      </c>
      <c r="E21" s="17"/>
      <c r="F21" s="17"/>
      <c r="G21" s="15">
        <f>G20*0.1</f>
        <v>144700</v>
      </c>
    </row>
    <row r="22" spans="1:7" x14ac:dyDescent="0.3">
      <c r="A22" s="20"/>
      <c r="B22" s="20"/>
      <c r="C22" s="20"/>
      <c r="D22" s="20" t="s">
        <v>25</v>
      </c>
      <c r="E22" s="20"/>
      <c r="F22" s="20"/>
      <c r="G22" s="16">
        <f>G20+G21</f>
        <v>1591700</v>
      </c>
    </row>
    <row r="24" spans="1:7" x14ac:dyDescent="0.3">
      <c r="A24" t="s">
        <v>59</v>
      </c>
      <c r="C24" t="s">
        <v>60</v>
      </c>
      <c r="F24" t="s">
        <v>34</v>
      </c>
    </row>
    <row r="25" spans="1:7" x14ac:dyDescent="0.3">
      <c r="C25" t="s">
        <v>61</v>
      </c>
    </row>
    <row r="26" spans="1:7" x14ac:dyDescent="0.3">
      <c r="C26" t="s">
        <v>62</v>
      </c>
    </row>
  </sheetData>
  <phoneticPr fontId="2" type="noConversion"/>
  <pageMargins left="0.7" right="0.7" top="0.75" bottom="0.75" header="0.3" footer="0.3"/>
  <pageSetup paperSize="9" scale="95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Paint.Picture" shapeId="11265" r:id="rId4">
          <objectPr defaultSize="0" r:id="rId5">
            <anchor moveWithCells="1">
              <from>
                <xdr:col>5</xdr:col>
                <xdr:colOff>104775</xdr:colOff>
                <xdr:row>24</xdr:row>
                <xdr:rowOff>114300</xdr:rowOff>
              </from>
              <to>
                <xdr:col>6</xdr:col>
                <xdr:colOff>952500</xdr:colOff>
                <xdr:row>29</xdr:row>
                <xdr:rowOff>47625</xdr:rowOff>
              </to>
            </anchor>
          </objectPr>
        </oleObject>
      </mc:Choice>
      <mc:Fallback>
        <oleObject progId="Paint.Picture" shapeId="11265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workbookViewId="0">
      <selection activeCell="I14" sqref="I14"/>
    </sheetView>
  </sheetViews>
  <sheetFormatPr defaultRowHeight="16.5" x14ac:dyDescent="0.3"/>
  <cols>
    <col min="1" max="1" width="4" customWidth="1"/>
    <col min="3" max="3" width="40.75" customWidth="1"/>
    <col min="4" max="5" width="5.125" customWidth="1"/>
    <col min="6" max="6" width="8.5" customWidth="1"/>
    <col min="7" max="7" width="15" customWidth="1"/>
  </cols>
  <sheetData>
    <row r="1" spans="1:7" ht="126.75" customHeight="1" x14ac:dyDescent="0.3"/>
    <row r="2" spans="1:7" ht="27" x14ac:dyDescent="0.3">
      <c r="A2" s="2"/>
      <c r="B2" s="2"/>
      <c r="C2" s="3" t="s">
        <v>63</v>
      </c>
      <c r="D2" s="3"/>
      <c r="E2" s="3"/>
      <c r="F2" s="3"/>
      <c r="G2" s="3"/>
    </row>
    <row r="3" spans="1:7" x14ac:dyDescent="0.15">
      <c r="A3" s="1"/>
      <c r="B3" s="1"/>
      <c r="C3" s="1"/>
      <c r="D3" s="1"/>
      <c r="E3" s="1"/>
      <c r="F3" s="1"/>
      <c r="G3" s="1"/>
    </row>
    <row r="4" spans="1:7" x14ac:dyDescent="0.15">
      <c r="A4" s="1" t="s">
        <v>36</v>
      </c>
      <c r="B4" s="4"/>
      <c r="C4" s="21" t="s">
        <v>56</v>
      </c>
      <c r="E4" s="1" t="s">
        <v>39</v>
      </c>
      <c r="F4" s="17"/>
      <c r="G4" s="23">
        <v>45250</v>
      </c>
    </row>
    <row r="5" spans="1:7" x14ac:dyDescent="0.15">
      <c r="A5" s="1" t="s">
        <v>37</v>
      </c>
      <c r="B5" s="4"/>
      <c r="C5" s="22" t="s">
        <v>57</v>
      </c>
      <c r="E5" s="1" t="s">
        <v>40</v>
      </c>
      <c r="F5" s="1"/>
      <c r="G5" s="1" t="s">
        <v>32</v>
      </c>
    </row>
    <row r="6" spans="1:7" x14ac:dyDescent="0.15">
      <c r="A6" s="1" t="s">
        <v>38</v>
      </c>
      <c r="B6" s="4"/>
      <c r="C6" s="22" t="s">
        <v>8</v>
      </c>
      <c r="E6" s="1" t="s">
        <v>41</v>
      </c>
      <c r="F6" s="1"/>
      <c r="G6" s="1" t="s">
        <v>33</v>
      </c>
    </row>
    <row r="7" spans="1:7" x14ac:dyDescent="0.15">
      <c r="A7" s="1"/>
      <c r="B7" s="4"/>
      <c r="C7" s="22"/>
      <c r="D7" s="1"/>
      <c r="E7" s="1"/>
      <c r="F7" s="1"/>
      <c r="G7" s="1"/>
    </row>
    <row r="8" spans="1:7" x14ac:dyDescent="0.15">
      <c r="A8" s="1" t="s">
        <v>42</v>
      </c>
      <c r="B8" s="4"/>
      <c r="C8" s="22"/>
      <c r="D8" s="1"/>
      <c r="E8" s="1"/>
      <c r="F8" s="1"/>
      <c r="G8" s="1"/>
    </row>
    <row r="9" spans="1:7" x14ac:dyDescent="0.15">
      <c r="A9" s="1" t="s">
        <v>43</v>
      </c>
      <c r="B9" s="4"/>
      <c r="C9" s="22"/>
      <c r="D9" s="1"/>
      <c r="E9" s="1"/>
      <c r="F9" s="1"/>
      <c r="G9" s="1"/>
    </row>
    <row r="10" spans="1:7" x14ac:dyDescent="0.15">
      <c r="A10" s="1" t="s">
        <v>44</v>
      </c>
      <c r="B10" s="4"/>
      <c r="C10" s="22"/>
      <c r="D10" s="1"/>
      <c r="E10" s="1"/>
      <c r="F10" s="1"/>
      <c r="G10" s="1"/>
    </row>
    <row r="11" spans="1:7" x14ac:dyDescent="0.15">
      <c r="A11" s="1"/>
      <c r="B11" s="1"/>
      <c r="C11" s="1"/>
      <c r="D11" s="1"/>
      <c r="E11" s="1"/>
      <c r="F11" s="1" t="s">
        <v>52</v>
      </c>
      <c r="G11" s="1"/>
    </row>
    <row r="12" spans="1:7" x14ac:dyDescent="0.15">
      <c r="A12" s="5" t="s">
        <v>45</v>
      </c>
      <c r="B12" s="6" t="s">
        <v>46</v>
      </c>
      <c r="C12" s="5" t="s">
        <v>47</v>
      </c>
      <c r="D12" s="7" t="s">
        <v>48</v>
      </c>
      <c r="E12" s="7" t="s">
        <v>49</v>
      </c>
      <c r="F12" s="7" t="s">
        <v>50</v>
      </c>
      <c r="G12" s="7" t="s">
        <v>51</v>
      </c>
    </row>
    <row r="13" spans="1:7" x14ac:dyDescent="0.3">
      <c r="A13" s="17"/>
      <c r="B13" s="17"/>
      <c r="C13" s="17"/>
      <c r="D13" s="17"/>
      <c r="E13" s="17"/>
      <c r="F13" s="17"/>
      <c r="G13" s="17"/>
    </row>
    <row r="14" spans="1:7" x14ac:dyDescent="0.3">
      <c r="A14" s="8">
        <v>1</v>
      </c>
      <c r="B14" s="8">
        <v>190101</v>
      </c>
      <c r="C14" s="8" t="s">
        <v>26</v>
      </c>
      <c r="D14" s="10">
        <v>10</v>
      </c>
      <c r="E14" s="11" t="s">
        <v>19</v>
      </c>
      <c r="F14" s="24">
        <v>5.1100000000000003</v>
      </c>
      <c r="G14" s="24">
        <f>D14*F14</f>
        <v>51.1</v>
      </c>
    </row>
    <row r="15" spans="1:7" ht="27" x14ac:dyDescent="0.3">
      <c r="A15" s="8">
        <v>2</v>
      </c>
      <c r="B15" s="8">
        <v>210113</v>
      </c>
      <c r="C15" s="8" t="s">
        <v>27</v>
      </c>
      <c r="D15" s="10">
        <v>5</v>
      </c>
      <c r="E15" s="11" t="s">
        <v>31</v>
      </c>
      <c r="F15" s="24">
        <v>6.11</v>
      </c>
      <c r="G15" s="24">
        <f t="shared" ref="G15:G18" si="0">D15*F15</f>
        <v>30.55</v>
      </c>
    </row>
    <row r="16" spans="1:7" ht="27" x14ac:dyDescent="0.3">
      <c r="A16" s="8">
        <v>3</v>
      </c>
      <c r="B16" s="8">
        <v>330101</v>
      </c>
      <c r="C16" s="8" t="s">
        <v>28</v>
      </c>
      <c r="D16" s="10">
        <v>3</v>
      </c>
      <c r="E16" s="11" t="s">
        <v>20</v>
      </c>
      <c r="F16" s="24">
        <v>7.11</v>
      </c>
      <c r="G16" s="24">
        <f t="shared" si="0"/>
        <v>21.330000000000002</v>
      </c>
    </row>
    <row r="17" spans="1:7" x14ac:dyDescent="0.3">
      <c r="A17" s="8">
        <v>4</v>
      </c>
      <c r="B17" s="8">
        <v>510134</v>
      </c>
      <c r="C17" s="8" t="s">
        <v>29</v>
      </c>
      <c r="D17" s="10">
        <v>3</v>
      </c>
      <c r="E17" s="11" t="s">
        <v>21</v>
      </c>
      <c r="F17" s="24">
        <v>8.11</v>
      </c>
      <c r="G17" s="24">
        <f t="shared" si="0"/>
        <v>24.33</v>
      </c>
    </row>
    <row r="18" spans="1:7" ht="27" x14ac:dyDescent="0.3">
      <c r="A18" s="8">
        <v>5</v>
      </c>
      <c r="B18" s="8">
        <v>610301</v>
      </c>
      <c r="C18" s="8" t="s">
        <v>30</v>
      </c>
      <c r="D18" s="10">
        <v>5</v>
      </c>
      <c r="E18" s="11" t="s">
        <v>22</v>
      </c>
      <c r="F18" s="24">
        <v>99.822999999999993</v>
      </c>
      <c r="G18" s="24">
        <f t="shared" si="0"/>
        <v>499.11499999999995</v>
      </c>
    </row>
    <row r="19" spans="1:7" x14ac:dyDescent="0.3">
      <c r="A19" s="18"/>
      <c r="B19" s="18"/>
      <c r="C19" s="18"/>
      <c r="D19" s="18"/>
      <c r="E19" s="18"/>
      <c r="F19" s="25"/>
      <c r="G19" s="25"/>
    </row>
    <row r="20" spans="1:7" x14ac:dyDescent="0.3">
      <c r="A20" s="20"/>
      <c r="B20" s="20"/>
      <c r="C20" s="20"/>
      <c r="D20" s="20" t="s">
        <v>53</v>
      </c>
      <c r="E20" s="20"/>
      <c r="F20" s="26"/>
      <c r="G20" s="27">
        <f>SUM(G14:G19)</f>
        <v>626.42499999999995</v>
      </c>
    </row>
    <row r="22" spans="1:7" x14ac:dyDescent="0.3">
      <c r="A22" t="s">
        <v>64</v>
      </c>
      <c r="F22" t="s">
        <v>54</v>
      </c>
    </row>
    <row r="23" spans="1:7" x14ac:dyDescent="0.3">
      <c r="A23" t="s">
        <v>72</v>
      </c>
    </row>
    <row r="24" spans="1:7" x14ac:dyDescent="0.3">
      <c r="A24" t="s">
        <v>73</v>
      </c>
    </row>
    <row r="25" spans="1:7" x14ac:dyDescent="0.3">
      <c r="A25" t="s">
        <v>74</v>
      </c>
    </row>
    <row r="26" spans="1:7" x14ac:dyDescent="0.3">
      <c r="A26" t="s">
        <v>75</v>
      </c>
    </row>
  </sheetData>
  <phoneticPr fontId="2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aint.Picture" shapeId="12289" r:id="rId3">
          <objectPr defaultSize="0" r:id="rId4">
            <anchor moveWithCells="1">
              <from>
                <xdr:col>5</xdr:col>
                <xdr:colOff>104775</xdr:colOff>
                <xdr:row>22</xdr:row>
                <xdr:rowOff>114300</xdr:rowOff>
              </from>
              <to>
                <xdr:col>6</xdr:col>
                <xdr:colOff>723900</xdr:colOff>
                <xdr:row>27</xdr:row>
                <xdr:rowOff>47625</xdr:rowOff>
              </to>
            </anchor>
          </objectPr>
        </oleObject>
      </mc:Choice>
      <mc:Fallback>
        <oleObject progId="Paint.Picture" shapeId="1228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7" sqref="C7"/>
    </sheetView>
  </sheetViews>
  <sheetFormatPr defaultRowHeight="16.5" x14ac:dyDescent="0.3"/>
  <cols>
    <col min="1" max="1" width="5.75" customWidth="1"/>
    <col min="2" max="2" width="8.5" customWidth="1"/>
    <col min="3" max="3" width="42.875" customWidth="1"/>
    <col min="4" max="4" width="7" customWidth="1"/>
    <col min="5" max="5" width="6.375" customWidth="1"/>
    <col min="6" max="6" width="15.125" customWidth="1"/>
  </cols>
  <sheetData>
    <row r="1" spans="1:6" ht="85.5" customHeight="1" x14ac:dyDescent="0.3"/>
    <row r="2" spans="1:6" ht="27" x14ac:dyDescent="0.3">
      <c r="A2" s="2"/>
      <c r="B2" s="2"/>
      <c r="C2" s="3" t="s">
        <v>65</v>
      </c>
      <c r="D2" s="3"/>
      <c r="E2" s="3"/>
      <c r="F2" s="3"/>
    </row>
    <row r="3" spans="1:6" x14ac:dyDescent="0.15">
      <c r="A3" s="1"/>
      <c r="B3" s="1"/>
      <c r="C3" s="1"/>
      <c r="D3" s="1"/>
      <c r="E3" s="1"/>
      <c r="F3" s="1"/>
    </row>
    <row r="4" spans="1:6" x14ac:dyDescent="0.15">
      <c r="A4" s="1" t="s">
        <v>0</v>
      </c>
      <c r="B4" s="4"/>
      <c r="C4" s="21" t="s">
        <v>6</v>
      </c>
      <c r="D4" s="1" t="s">
        <v>9</v>
      </c>
      <c r="E4" s="17"/>
      <c r="F4" s="23">
        <v>45250</v>
      </c>
    </row>
    <row r="5" spans="1:6" x14ac:dyDescent="0.15">
      <c r="A5" s="1" t="s">
        <v>1</v>
      </c>
      <c r="B5" s="4"/>
      <c r="C5" s="22" t="s">
        <v>7</v>
      </c>
      <c r="D5" s="1" t="s">
        <v>10</v>
      </c>
      <c r="E5" s="1"/>
      <c r="F5" s="1" t="s">
        <v>32</v>
      </c>
    </row>
    <row r="6" spans="1:6" x14ac:dyDescent="0.15">
      <c r="A6" s="1" t="s">
        <v>5</v>
      </c>
      <c r="B6" s="4"/>
      <c r="C6" s="22" t="s">
        <v>8</v>
      </c>
      <c r="D6" s="1" t="s">
        <v>11</v>
      </c>
      <c r="E6" s="1"/>
      <c r="F6" s="1" t="s">
        <v>33</v>
      </c>
    </row>
    <row r="7" spans="1:6" x14ac:dyDescent="0.15">
      <c r="A7" s="1"/>
      <c r="B7" s="4"/>
      <c r="C7" s="22"/>
      <c r="D7" s="1"/>
      <c r="E7" s="1"/>
      <c r="F7" s="1"/>
    </row>
    <row r="8" spans="1:6" x14ac:dyDescent="0.15">
      <c r="A8" s="1" t="s">
        <v>4</v>
      </c>
      <c r="B8" s="4"/>
      <c r="C8" s="22"/>
      <c r="D8" s="1"/>
      <c r="E8" s="1"/>
      <c r="F8" s="1"/>
    </row>
    <row r="9" spans="1:6" x14ac:dyDescent="0.15">
      <c r="A9" s="1" t="s">
        <v>3</v>
      </c>
      <c r="B9" s="4"/>
      <c r="C9" s="22"/>
      <c r="D9" s="1"/>
      <c r="E9" s="1"/>
      <c r="F9" s="1"/>
    </row>
    <row r="10" spans="1:6" x14ac:dyDescent="0.15">
      <c r="A10" s="1"/>
      <c r="B10" s="1"/>
      <c r="C10" s="1"/>
      <c r="D10" s="1"/>
      <c r="E10" s="1"/>
      <c r="F10" s="1"/>
    </row>
    <row r="11" spans="1:6" x14ac:dyDescent="0.15">
      <c r="A11" s="5" t="s">
        <v>12</v>
      </c>
      <c r="B11" s="6" t="s">
        <v>13</v>
      </c>
      <c r="C11" s="5" t="s">
        <v>18</v>
      </c>
      <c r="D11" s="7" t="s">
        <v>14</v>
      </c>
      <c r="E11" s="7" t="s">
        <v>15</v>
      </c>
      <c r="F11" s="6" t="s">
        <v>68</v>
      </c>
    </row>
    <row r="12" spans="1:6" x14ac:dyDescent="0.3">
      <c r="A12" s="17"/>
      <c r="B12" s="17"/>
      <c r="C12" s="17"/>
      <c r="D12" s="17"/>
      <c r="E12" s="17"/>
      <c r="F12" s="17"/>
    </row>
    <row r="13" spans="1:6" s="9" customFormat="1" x14ac:dyDescent="0.3">
      <c r="A13" s="8">
        <v>1</v>
      </c>
      <c r="B13" s="8">
        <v>190101</v>
      </c>
      <c r="C13" s="8" t="s">
        <v>26</v>
      </c>
      <c r="D13" s="10">
        <v>10</v>
      </c>
      <c r="E13" s="11" t="s">
        <v>19</v>
      </c>
      <c r="F13" s="12"/>
    </row>
    <row r="14" spans="1:6" s="9" customFormat="1" ht="27" x14ac:dyDescent="0.3">
      <c r="A14" s="8">
        <v>2</v>
      </c>
      <c r="B14" s="8">
        <v>210113</v>
      </c>
      <c r="C14" s="8" t="s">
        <v>27</v>
      </c>
      <c r="D14" s="10">
        <v>5</v>
      </c>
      <c r="E14" s="11" t="s">
        <v>31</v>
      </c>
      <c r="F14" s="12"/>
    </row>
    <row r="15" spans="1:6" s="9" customFormat="1" ht="27" x14ac:dyDescent="0.3">
      <c r="A15" s="8">
        <v>3</v>
      </c>
      <c r="B15" s="8">
        <v>330101</v>
      </c>
      <c r="C15" s="8" t="s">
        <v>28</v>
      </c>
      <c r="D15" s="10">
        <v>3</v>
      </c>
      <c r="E15" s="11" t="s">
        <v>20</v>
      </c>
      <c r="F15" s="12"/>
    </row>
    <row r="16" spans="1:6" s="9" customFormat="1" x14ac:dyDescent="0.3">
      <c r="A16" s="8">
        <v>4</v>
      </c>
      <c r="B16" s="8">
        <v>510134</v>
      </c>
      <c r="C16" s="8" t="s">
        <v>29</v>
      </c>
      <c r="D16" s="10">
        <v>3</v>
      </c>
      <c r="E16" s="11" t="s">
        <v>21</v>
      </c>
      <c r="F16" s="12"/>
    </row>
    <row r="17" spans="1:6" s="9" customFormat="1" ht="27" x14ac:dyDescent="0.3">
      <c r="A17" s="8">
        <v>5</v>
      </c>
      <c r="B17" s="8">
        <v>610301</v>
      </c>
      <c r="C17" s="8" t="s">
        <v>30</v>
      </c>
      <c r="D17" s="10">
        <v>5</v>
      </c>
      <c r="E17" s="11" t="s">
        <v>22</v>
      </c>
      <c r="F17" s="12"/>
    </row>
    <row r="18" spans="1:6" s="9" customFormat="1" x14ac:dyDescent="0.3">
      <c r="A18" s="29"/>
      <c r="B18" s="29"/>
      <c r="C18" s="29"/>
      <c r="D18" s="29"/>
      <c r="E18" s="29"/>
      <c r="F18" s="29"/>
    </row>
    <row r="20" spans="1:6" x14ac:dyDescent="0.3">
      <c r="B20" t="s">
        <v>66</v>
      </c>
      <c r="D20" s="28" t="s">
        <v>67</v>
      </c>
    </row>
  </sheetData>
  <phoneticPr fontId="2" type="noConversion"/>
  <pageMargins left="0.7" right="0.7" top="0.75" bottom="0.75" header="0.3" footer="0.3"/>
  <pageSetup paperSize="9" scale="95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I15" sqref="I15"/>
    </sheetView>
  </sheetViews>
  <sheetFormatPr defaultRowHeight="16.5" x14ac:dyDescent="0.3"/>
  <cols>
    <col min="1" max="1" width="4" customWidth="1"/>
    <col min="3" max="3" width="40.75" customWidth="1"/>
    <col min="4" max="5" width="5.125" customWidth="1"/>
    <col min="6" max="6" width="15.375" customWidth="1"/>
  </cols>
  <sheetData>
    <row r="1" spans="1:6" ht="93" customHeight="1" x14ac:dyDescent="0.3"/>
    <row r="2" spans="1:6" ht="27" x14ac:dyDescent="0.3">
      <c r="A2" s="2"/>
      <c r="B2" s="2"/>
      <c r="C2" s="3" t="s">
        <v>69</v>
      </c>
      <c r="D2" s="3"/>
      <c r="E2" s="3"/>
      <c r="F2" s="3"/>
    </row>
    <row r="3" spans="1:6" x14ac:dyDescent="0.15">
      <c r="A3" s="1"/>
      <c r="B3" s="1"/>
      <c r="C3" s="1"/>
      <c r="D3" s="1"/>
      <c r="E3" s="1"/>
      <c r="F3" s="1"/>
    </row>
    <row r="4" spans="1:6" x14ac:dyDescent="0.15">
      <c r="A4" s="1" t="s">
        <v>36</v>
      </c>
      <c r="B4" s="4"/>
      <c r="C4" s="21" t="s">
        <v>56</v>
      </c>
      <c r="D4" s="1" t="s">
        <v>39</v>
      </c>
      <c r="E4" s="17"/>
      <c r="F4" s="23">
        <v>45250</v>
      </c>
    </row>
    <row r="5" spans="1:6" x14ac:dyDescent="0.15">
      <c r="A5" s="1" t="s">
        <v>37</v>
      </c>
      <c r="B5" s="4"/>
      <c r="C5" s="22" t="s">
        <v>57</v>
      </c>
      <c r="D5" s="1" t="s">
        <v>40</v>
      </c>
      <c r="E5" s="1"/>
      <c r="F5" s="1" t="s">
        <v>32</v>
      </c>
    </row>
    <row r="6" spans="1:6" x14ac:dyDescent="0.15">
      <c r="A6" s="1" t="s">
        <v>38</v>
      </c>
      <c r="B6" s="4"/>
      <c r="C6" s="22" t="s">
        <v>8</v>
      </c>
      <c r="D6" s="1" t="s">
        <v>41</v>
      </c>
      <c r="E6" s="1"/>
      <c r="F6" s="1" t="s">
        <v>33</v>
      </c>
    </row>
    <row r="7" spans="1:6" x14ac:dyDescent="0.15">
      <c r="A7" s="1"/>
      <c r="B7" s="4"/>
      <c r="C7" s="22"/>
      <c r="D7" s="1"/>
      <c r="E7" s="1"/>
      <c r="F7" s="1"/>
    </row>
    <row r="8" spans="1:6" x14ac:dyDescent="0.15">
      <c r="A8" s="1" t="s">
        <v>42</v>
      </c>
      <c r="B8" s="4"/>
      <c r="C8" s="22"/>
      <c r="D8" s="1"/>
      <c r="E8" s="1"/>
      <c r="F8" s="1"/>
    </row>
    <row r="9" spans="1:6" x14ac:dyDescent="0.15">
      <c r="A9" s="1" t="s">
        <v>44</v>
      </c>
      <c r="B9" s="4"/>
      <c r="C9" s="22"/>
      <c r="D9" s="1"/>
      <c r="E9" s="1"/>
      <c r="F9" s="1"/>
    </row>
    <row r="10" spans="1:6" x14ac:dyDescent="0.15">
      <c r="A10" s="1"/>
      <c r="B10" s="1"/>
      <c r="C10" s="1"/>
      <c r="D10" s="1"/>
      <c r="E10" s="1"/>
      <c r="F10" s="1"/>
    </row>
    <row r="11" spans="1:6" x14ac:dyDescent="0.15">
      <c r="A11" s="5" t="s">
        <v>45</v>
      </c>
      <c r="B11" s="6" t="s">
        <v>46</v>
      </c>
      <c r="C11" s="5" t="s">
        <v>47</v>
      </c>
      <c r="D11" s="7" t="s">
        <v>48</v>
      </c>
      <c r="E11" s="6" t="s">
        <v>49</v>
      </c>
      <c r="F11" s="6" t="s">
        <v>102</v>
      </c>
    </row>
    <row r="12" spans="1:6" x14ac:dyDescent="0.3">
      <c r="A12" s="17"/>
      <c r="B12" s="17"/>
      <c r="C12" s="17"/>
      <c r="D12" s="17"/>
      <c r="E12" s="17"/>
      <c r="F12" s="17"/>
    </row>
    <row r="13" spans="1:6" x14ac:dyDescent="0.3">
      <c r="A13" s="8">
        <v>1</v>
      </c>
      <c r="B13" s="8">
        <v>190101</v>
      </c>
      <c r="C13" s="8" t="s">
        <v>26</v>
      </c>
      <c r="D13" s="10">
        <v>10</v>
      </c>
      <c r="E13" s="11" t="s">
        <v>103</v>
      </c>
      <c r="F13" s="24"/>
    </row>
    <row r="14" spans="1:6" ht="27" x14ac:dyDescent="0.3">
      <c r="A14" s="8">
        <v>2</v>
      </c>
      <c r="B14" s="8">
        <v>210113</v>
      </c>
      <c r="C14" s="8" t="s">
        <v>27</v>
      </c>
      <c r="D14" s="10">
        <v>5</v>
      </c>
      <c r="E14" s="11" t="s">
        <v>31</v>
      </c>
      <c r="F14" s="24"/>
    </row>
    <row r="15" spans="1:6" ht="27" x14ac:dyDescent="0.3">
      <c r="A15" s="8">
        <v>3</v>
      </c>
      <c r="B15" s="8">
        <v>330101</v>
      </c>
      <c r="C15" s="8" t="s">
        <v>28</v>
      </c>
      <c r="D15" s="10">
        <v>3</v>
      </c>
      <c r="E15" s="11" t="s">
        <v>20</v>
      </c>
      <c r="F15" s="24"/>
    </row>
    <row r="16" spans="1:6" x14ac:dyDescent="0.3">
      <c r="A16" s="8">
        <v>4</v>
      </c>
      <c r="B16" s="8">
        <v>510134</v>
      </c>
      <c r="C16" s="8" t="s">
        <v>29</v>
      </c>
      <c r="D16" s="10">
        <v>3</v>
      </c>
      <c r="E16" s="11" t="s">
        <v>21</v>
      </c>
      <c r="F16" s="24"/>
    </row>
    <row r="17" spans="1:6" ht="27" x14ac:dyDescent="0.3">
      <c r="A17" s="8">
        <v>5</v>
      </c>
      <c r="B17" s="8">
        <v>610301</v>
      </c>
      <c r="C17" s="8" t="s">
        <v>30</v>
      </c>
      <c r="D17" s="10">
        <v>5</v>
      </c>
      <c r="E17" s="11" t="s">
        <v>22</v>
      </c>
      <c r="F17" s="24"/>
    </row>
    <row r="18" spans="1:6" x14ac:dyDescent="0.3">
      <c r="A18" s="29"/>
      <c r="B18" s="29"/>
      <c r="C18" s="29"/>
      <c r="D18" s="29"/>
      <c r="E18" s="29"/>
      <c r="F18" s="57"/>
    </row>
    <row r="21" spans="1:6" x14ac:dyDescent="0.3">
      <c r="B21" t="s">
        <v>70</v>
      </c>
      <c r="D21" t="s">
        <v>71</v>
      </c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2"/>
  <sheetViews>
    <sheetView workbookViewId="0">
      <selection activeCell="C4" sqref="C4"/>
    </sheetView>
  </sheetViews>
  <sheetFormatPr defaultRowHeight="16.5" x14ac:dyDescent="0.3"/>
  <cols>
    <col min="1" max="1" width="5.75" customWidth="1"/>
    <col min="2" max="2" width="8.5" customWidth="1"/>
    <col min="3" max="3" width="34.375" customWidth="1"/>
    <col min="4" max="4" width="7" customWidth="1"/>
    <col min="5" max="5" width="6.375" customWidth="1"/>
    <col min="6" max="6" width="9.25" customWidth="1"/>
    <col min="7" max="7" width="14.125" customWidth="1"/>
  </cols>
  <sheetData>
    <row r="1" spans="1:7" ht="85.5" customHeight="1" x14ac:dyDescent="0.3"/>
    <row r="2" spans="1:7" ht="27" x14ac:dyDescent="0.3">
      <c r="A2" s="2"/>
      <c r="B2" s="2"/>
      <c r="C2" s="3" t="s">
        <v>76</v>
      </c>
      <c r="D2" s="3"/>
      <c r="E2" s="3"/>
      <c r="F2" s="3"/>
      <c r="G2" s="3"/>
    </row>
    <row r="3" spans="1:7" x14ac:dyDescent="0.15">
      <c r="A3" s="1"/>
      <c r="B3" s="1"/>
      <c r="C3" s="1"/>
      <c r="D3" s="1"/>
      <c r="E3" s="1"/>
      <c r="F3" s="1"/>
      <c r="G3" s="1"/>
    </row>
    <row r="4" spans="1:7" x14ac:dyDescent="0.15">
      <c r="A4" s="1" t="s">
        <v>0</v>
      </c>
      <c r="B4" s="4"/>
      <c r="C4" s="21" t="s">
        <v>80</v>
      </c>
      <c r="E4" s="1" t="s">
        <v>9</v>
      </c>
      <c r="F4" s="17"/>
      <c r="G4" s="23">
        <v>45250</v>
      </c>
    </row>
    <row r="5" spans="1:7" x14ac:dyDescent="0.15">
      <c r="A5" s="1"/>
      <c r="B5" s="4"/>
      <c r="C5" s="22"/>
    </row>
    <row r="6" spans="1:7" x14ac:dyDescent="0.15">
      <c r="A6" s="1" t="s">
        <v>77</v>
      </c>
      <c r="B6" s="4"/>
      <c r="C6" s="22" t="s">
        <v>8</v>
      </c>
      <c r="E6" s="1" t="s">
        <v>10</v>
      </c>
      <c r="F6" s="1"/>
      <c r="G6" s="1" t="s">
        <v>32</v>
      </c>
    </row>
    <row r="7" spans="1:7" x14ac:dyDescent="0.15">
      <c r="A7" s="1"/>
      <c r="B7" s="4"/>
      <c r="C7" s="22"/>
      <c r="D7" s="1"/>
      <c r="E7" s="1"/>
      <c r="F7" s="1"/>
      <c r="G7" s="1"/>
    </row>
    <row r="8" spans="1:7" x14ac:dyDescent="0.15">
      <c r="A8" s="1" t="s">
        <v>4</v>
      </c>
      <c r="B8" s="4"/>
      <c r="C8" s="22"/>
      <c r="D8" s="1"/>
      <c r="E8" s="1"/>
      <c r="F8" s="1"/>
      <c r="G8" s="1"/>
    </row>
    <row r="9" spans="1:7" x14ac:dyDescent="0.15">
      <c r="A9" s="1" t="s">
        <v>78</v>
      </c>
      <c r="B9" s="4"/>
      <c r="C9" s="22"/>
      <c r="D9" s="1"/>
      <c r="E9" s="1"/>
      <c r="F9" s="1"/>
      <c r="G9" s="1"/>
    </row>
    <row r="10" spans="1:7" x14ac:dyDescent="0.15">
      <c r="A10" s="1" t="s">
        <v>3</v>
      </c>
      <c r="B10" s="4"/>
      <c r="C10" s="22"/>
      <c r="D10" s="1"/>
      <c r="E10" s="1"/>
      <c r="F10" s="1"/>
      <c r="G10" s="1"/>
    </row>
    <row r="11" spans="1:7" x14ac:dyDescent="0.15">
      <c r="A11" s="1"/>
      <c r="B11" s="1"/>
      <c r="C11" s="1"/>
      <c r="D11" s="1"/>
      <c r="E11" s="1"/>
      <c r="F11" s="1"/>
      <c r="G11" s="1"/>
    </row>
    <row r="12" spans="1:7" x14ac:dyDescent="0.15">
      <c r="A12" s="5" t="s">
        <v>12</v>
      </c>
      <c r="B12" s="6" t="s">
        <v>13</v>
      </c>
      <c r="C12" s="5" t="s">
        <v>18</v>
      </c>
      <c r="D12" s="7" t="s">
        <v>14</v>
      </c>
      <c r="E12" s="7" t="s">
        <v>15</v>
      </c>
      <c r="F12" s="7" t="s">
        <v>16</v>
      </c>
      <c r="G12" s="7" t="s">
        <v>17</v>
      </c>
    </row>
    <row r="13" spans="1:7" x14ac:dyDescent="0.3">
      <c r="A13" s="17"/>
      <c r="B13" s="17"/>
      <c r="C13" s="17"/>
      <c r="D13" s="17"/>
      <c r="E13" s="17"/>
      <c r="F13" s="17"/>
      <c r="G13" s="17"/>
    </row>
    <row r="14" spans="1:7" s="9" customFormat="1" x14ac:dyDescent="0.3">
      <c r="A14" s="8">
        <v>1</v>
      </c>
      <c r="B14" s="8">
        <v>190101</v>
      </c>
      <c r="C14" s="8" t="s">
        <v>26</v>
      </c>
      <c r="D14" s="10">
        <v>10</v>
      </c>
      <c r="E14" s="11" t="s">
        <v>19</v>
      </c>
      <c r="F14" s="12">
        <v>3000</v>
      </c>
      <c r="G14" s="12">
        <f>D14*F14</f>
        <v>30000</v>
      </c>
    </row>
    <row r="15" spans="1:7" s="9" customFormat="1" ht="27" x14ac:dyDescent="0.3">
      <c r="A15" s="8">
        <v>2</v>
      </c>
      <c r="B15" s="8">
        <v>210113</v>
      </c>
      <c r="C15" s="8" t="s">
        <v>27</v>
      </c>
      <c r="D15" s="10">
        <v>5</v>
      </c>
      <c r="E15" s="11" t="s">
        <v>31</v>
      </c>
      <c r="F15" s="12">
        <v>80000</v>
      </c>
      <c r="G15" s="12">
        <f t="shared" ref="G15:G18" si="0">D15*F15</f>
        <v>400000</v>
      </c>
    </row>
    <row r="16" spans="1:7" s="9" customFormat="1" ht="27" x14ac:dyDescent="0.3">
      <c r="A16" s="8">
        <v>3</v>
      </c>
      <c r="B16" s="8">
        <v>330101</v>
      </c>
      <c r="C16" s="8" t="s">
        <v>28</v>
      </c>
      <c r="D16" s="10">
        <v>3</v>
      </c>
      <c r="E16" s="11" t="s">
        <v>20</v>
      </c>
      <c r="F16" s="12">
        <v>45000</v>
      </c>
      <c r="G16" s="12">
        <f t="shared" si="0"/>
        <v>135000</v>
      </c>
    </row>
    <row r="17" spans="1:7" s="9" customFormat="1" x14ac:dyDescent="0.3">
      <c r="A17" s="8">
        <v>4</v>
      </c>
      <c r="B17" s="8">
        <v>510134</v>
      </c>
      <c r="C17" s="8" t="s">
        <v>29</v>
      </c>
      <c r="D17" s="10">
        <v>3</v>
      </c>
      <c r="E17" s="11" t="s">
        <v>21</v>
      </c>
      <c r="F17" s="12">
        <v>34000</v>
      </c>
      <c r="G17" s="12">
        <f t="shared" si="0"/>
        <v>102000</v>
      </c>
    </row>
    <row r="18" spans="1:7" s="9" customFormat="1" ht="27" x14ac:dyDescent="0.3">
      <c r="A18" s="8">
        <v>5</v>
      </c>
      <c r="B18" s="8">
        <v>610301</v>
      </c>
      <c r="C18" s="8" t="s">
        <v>30</v>
      </c>
      <c r="D18" s="10">
        <v>5</v>
      </c>
      <c r="E18" s="11" t="s">
        <v>22</v>
      </c>
      <c r="F18" s="12">
        <v>156000</v>
      </c>
      <c r="G18" s="12">
        <f t="shared" si="0"/>
        <v>780000</v>
      </c>
    </row>
    <row r="19" spans="1:7" s="9" customFormat="1" x14ac:dyDescent="0.3">
      <c r="A19" s="18"/>
      <c r="B19" s="18"/>
      <c r="C19" s="18"/>
      <c r="D19" s="18"/>
      <c r="E19" s="18"/>
      <c r="F19" s="18"/>
      <c r="G19" s="13"/>
    </row>
    <row r="20" spans="1:7" x14ac:dyDescent="0.3">
      <c r="A20" s="20"/>
      <c r="B20" s="20"/>
      <c r="C20" s="20"/>
      <c r="D20" s="20"/>
      <c r="E20" s="20"/>
      <c r="F20" s="20" t="s">
        <v>79</v>
      </c>
      <c r="G20" s="16">
        <f>SUM(G14:G19)</f>
        <v>1447000</v>
      </c>
    </row>
    <row r="22" spans="1:7" x14ac:dyDescent="0.3">
      <c r="F22" t="s">
        <v>34</v>
      </c>
    </row>
  </sheetData>
  <phoneticPr fontId="2" type="noConversion"/>
  <pageMargins left="0.7" right="0.7" top="0.75" bottom="0.75" header="0.3" footer="0.3"/>
  <pageSetup paperSize="9" scale="95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Paint.Picture" shapeId="15361" r:id="rId4">
          <objectPr defaultSize="0" r:id="rId5">
            <anchor moveWithCells="1">
              <from>
                <xdr:col>5</xdr:col>
                <xdr:colOff>104775</xdr:colOff>
                <xdr:row>22</xdr:row>
                <xdr:rowOff>114300</xdr:rowOff>
              </from>
              <to>
                <xdr:col>6</xdr:col>
                <xdr:colOff>952500</xdr:colOff>
                <xdr:row>27</xdr:row>
                <xdr:rowOff>47625</xdr:rowOff>
              </to>
            </anchor>
          </objectPr>
        </oleObject>
      </mc:Choice>
      <mc:Fallback>
        <oleObject progId="Paint.Picture" shapeId="1536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6</vt:i4>
      </vt:variant>
    </vt:vector>
  </HeadingPairs>
  <TitlesOfParts>
    <vt:vector size="15" baseType="lpstr">
      <vt:lpstr>종합장</vt:lpstr>
      <vt:lpstr>견적의뢰서</vt:lpstr>
      <vt:lpstr>견적서</vt:lpstr>
      <vt:lpstr>Quotation</vt:lpstr>
      <vt:lpstr>거래명세서</vt:lpstr>
      <vt:lpstr>INVOICE</vt:lpstr>
      <vt:lpstr>인수증</vt:lpstr>
      <vt:lpstr>DO</vt:lpstr>
      <vt:lpstr>발주서</vt:lpstr>
      <vt:lpstr>거래명세서!Print_Area</vt:lpstr>
      <vt:lpstr>견적서!Print_Area</vt:lpstr>
      <vt:lpstr>견적의뢰서!Print_Area</vt:lpstr>
      <vt:lpstr>발주서!Print_Area</vt:lpstr>
      <vt:lpstr>인수증!Print_Area</vt:lpstr>
      <vt:lpstr>종합장!Print_Area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2023-11-20T05:31:31Z</cp:lastPrinted>
  <dcterms:created xsi:type="dcterms:W3CDTF">2023-11-20T04:50:38Z</dcterms:created>
  <dcterms:modified xsi:type="dcterms:W3CDTF">2023-11-24T04:50:56Z</dcterms:modified>
</cp:coreProperties>
</file>